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27" documentId="120_S{2AC9BD13-BADA-5192-A53E-5A8FF88502F6}" xr6:coauthVersionLast="47" xr6:coauthVersionMax="47" xr10:uidLastSave="{9DE575D7-B6AB-41A1-9132-2ADA3F405A9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<sst xmlns="http://schemas.openxmlformats.org/spreadsheetml/2006/main" count="180285" uniqueCount="39125">
  <si>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</si>
  <si>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</si>
  <si>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</si>
  <si>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</si>
  <si>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</si>
  <si>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</si>
  <si>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</si>
  <si>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</si>
  <si>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</si>
  <si>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</si>
  <si>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</si>
  <si>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</si>
  <si>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</si>
  <si>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</si>
  <si>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</si>
  <si>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</si>
  <si>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</si>
  <si>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</si>
  <si>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</si>
  <si>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</si>
  <si>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</si>
  <si>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</si>
  <si>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</si>
  <si>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</si>
  <si>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</si>
  <si>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</si>
  <si>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</si>
  <si>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</si>
  <si>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</si>
  <si>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</si>
  <si>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</si>
  <si>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</si>
  <si>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</si>
  <si>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</si>
  <si>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</si>
  <si>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</si>
  <si>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</si>
  <si>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</si>
  <si>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</si>
  <si>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</si>
  <si>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</si>
  <si>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</si>
  <si>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</si>
  <si>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</si>
  <si>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</si>
  <si>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</si>
  <si>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</si>
  <si>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</si>
  <si>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</si>
  <si>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</si>
  <si>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</si>
  <si>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</si>
  <si>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</si>
  <si>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</si>
  <si>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</si>
  <si>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</si>
  <si>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</si>
  <si>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</si>
  <si>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</si>
  <si>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</si>
  <si>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</si>
  <si>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</si>
  <si>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</si>
  <si>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</si>
  <si>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</si>
  <si>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</si>
  <si>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</si>
  <si>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</si>
  <si>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</si>
  <si>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</si>
  <si>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</si>
  <si>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</si>
  <si>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</si>
  <si>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</si>
  <si>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</si>
  <si>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</si>
  <si>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</si>
  <si>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</si>
  <si>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</si>
  <si>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</si>
  <si>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</si>
  <si>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</si>
  <si>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</si>
  <si>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</si>
  <si>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</si>
  <si>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</si>
  <si>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</si>
  <si>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</si>
  <si>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</si>
  <si>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</si>
  <si>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</si>
  <si>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</si>
  <si>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</si>
  <si>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</si>
  <si>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</si>
  <si>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</si>
  <si>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</si>
  <si>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</si>
  <si>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</si>
  <si>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</si>
  <si>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</si>
  <si>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</si>
  <si>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</si>
  <si>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</si>
  <si>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</si>
  <si>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</si>
  <si>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</si>
  <si>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</si>
  <si>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</si>
  <si>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</si>
  <si>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</si>
  <si>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</si>
  <si>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</si>
  <si>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</si>
  <si>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</si>
  <si>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</si>
  <si>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</si>
  <si>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</si>
  <si>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</si>
  <si>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</si>
  <si>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</si>
  <si>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</si>
  <si>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</si>
  <si>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</si>
  <si>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</si>
  <si>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</si>
  <si>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</si>
  <si>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</si>
  <si>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</si>
  <si>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</si>
  <si>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</si>
  <si>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</si>
  <si>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</si>
  <si>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</si>
  <si>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</si>
  <si>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</si>
  <si>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</si>
  <si>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</si>
  <si>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</si>
  <si>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</si>
  <si>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</si>
  <si>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</si>
  <si>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</si>
  <si>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</si>
  <si>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</si>
  <si>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</si>
  <si>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</si>
  <si>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</si>
  <si>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</si>
  <si>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</si>
  <si>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</si>
  <si>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</si>
  <si>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</si>
  <si>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</si>
  <si>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</si>
  <si>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</si>
  <si>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</si>
  <si>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</si>
  <si>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</si>
  <si>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</si>
  <si>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</si>
  <si>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</si>
  <si>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</si>
  <si>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</si>
  <si>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</si>
  <si>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</si>
  <si>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</si>
  <si>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</si>
  <si>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</si>
  <si>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</si>
  <si>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</si>
  <si>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</si>
  <si>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</si>
  <si>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</si>
  <si>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</si>
  <si>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</si>
  <si>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</si>
  <si>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</si>
  <si>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</si>
  <si>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</si>
  <si>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</si>
  <si>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</si>
  <si>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</si>
  <si>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</si>
  <si>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</si>
  <si>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</si>
  <si>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</si>
  <si>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</si>
  <si>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</si>
  <si>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</si>
  <si>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</si>
  <si>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</si>
  <si>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</si>
  <si>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</si>
  <si>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</si>
  <si>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</si>
  <si>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</si>
  <si>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</si>
  <si>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</si>
  <si>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</si>
  <si>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</si>
  <si>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</si>
  <si>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</si>
  <si>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</si>
  <si>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</si>
  <si>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</si>
  <si>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</si>
  <si>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</si>
  <si>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</si>
  <si>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</si>
  <si>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</si>
  <si>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</si>
  <si>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</si>
  <si>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</si>
  <si>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</si>
  <si>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</si>
  <si>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</si>
  <si>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</si>
  <si>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</si>
  <si>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</si>
  <si>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</si>
  <si>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</si>
  <si>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</si>
  <si>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</si>
  <si>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</si>
  <si>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</si>
  <si>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</si>
  <si>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</si>
  <si>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</si>
  <si>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</si>
  <si>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</si>
  <si>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</si>
  <si>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</si>
  <si>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</si>
  <si>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</si>
  <si>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</si>
  <si>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</si>
  <si>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</si>
  <si>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</si>
  <si>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</si>
  <si>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</si>
  <si>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</si>
  <si>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</si>
  <si>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</si>
  <si>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</si>
  <si>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</si>
  <si>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</si>
  <si>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</si>
  <si>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</si>
  <si>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</si>
  <si>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</si>
  <si>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</si>
  <si>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</si>
  <si>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</si>
  <si>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</si>
  <si>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</si>
  <si>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</si>
  <si>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</si>
  <si>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</si>
  <si>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</si>
  <si>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</si>
  <si>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</si>
  <si>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</si>
  <si>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</si>
  <si>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</si>
  <si>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</si>
  <si>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</si>
  <si>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</si>
  <si>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</si>
  <si>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</si>
  <si>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</si>
  <si>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</si>
  <si>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</si>
  <si>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</si>
  <si>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</si>
  <si>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</si>
  <si>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</si>
  <si>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</si>
  <si>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</si>
  <si>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</si>
  <si>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</si>
  <si>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</si>
  <si>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</si>
  <si>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</si>
  <si>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</si>
  <si>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</si>
  <si>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</si>
  <si>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</si>
  <si>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</si>
  <si>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</si>
  <si>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</si>
  <si>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</si>
  <si>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</si>
  <si>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</si>
  <si>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</si>
  <si>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</si>
  <si>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</si>
  <si>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</si>
  <si>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</si>
  <si>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</si>
  <si>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</si>
  <si>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</si>
  <si>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</si>
  <si>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</si>
  <si>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</si>
  <si>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</si>
  <si>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</si>
  <si>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</si>
  <si>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</si>
  <si>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</si>
  <si>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</si>
  <si>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</si>
  <si>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</si>
  <si>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</si>
  <si>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</si>
  <si>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</si>
  <si>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</si>
  <si>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</si>
  <si>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</si>
  <si>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</si>
  <si>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</si>
  <si>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</si>
  <si>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</si>
  <si>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</si>
  <si>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</si>
  <si>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</si>
  <si>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</si>
  <si>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</si>
  <si>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</si>
  <si>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</si>
  <si>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</si>
  <si>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</si>
  <si>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</si>
  <si>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</si>
  <si>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</si>
  <si>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</si>
  <si>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</si>
  <si>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</si>
  <si>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</si>
  <si>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</si>
  <si>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</si>
  <si>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</si>
  <si>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</si>
  <si>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</si>
  <si>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</si>
  <si>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</si>
  <si>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</si>
  <si>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</si>
  <si>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</si>
  <si>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</si>
  <si>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</si>
  <si>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</si>
  <si>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</si>
  <si>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</si>
  <si>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</si>
  <si>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</si>
  <si>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</si>
  <si>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</si>
  <si>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</si>
  <si>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</si>
  <si>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</si>
  <si>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</si>
  <si>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</si>
  <si>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</si>
  <si>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</si>
  <si>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</si>
  <si>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</si>
  <si>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</si>
  <si>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</si>
  <si>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</si>
  <si>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</si>
  <si>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</si>
  <si>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</si>
  <si>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</si>
  <si>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</si>
  <si>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</si>
  <si>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</si>
  <si>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</si>
  <si>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</si>
  <si>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</si>
  <si>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</si>
  <si>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</si>
  <si>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</si>
  <si>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</si>
  <si>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</si>
  <si>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</si>
  <si>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</si>
  <si>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</si>
  <si>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</si>
  <si>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</si>
  <si>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</si>
  <si>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</si>
  <si>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</si>
  <si>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</si>
  <si>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</si>
  <si>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</si>
  <si>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</si>
  <si>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</si>
  <si>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</si>
  <si>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</si>
  <si>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</si>
  <si>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</si>
  <si>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</si>
  <si>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</si>
  <si>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</si>
  <si>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</si>
  <si>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</si>
  <si>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</si>
  <si>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</si>
  <si>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</si>
  <si>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</si>
  <si>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</si>
  <si>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</si>
  <si>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</si>
  <si>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</si>
  <si>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</si>
  <si>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</si>
  <si>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</si>
  <si>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</si>
  <si>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</si>
  <si>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</si>
  <si>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</si>
  <si>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</si>
  <si>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</si>
  <si>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</si>
  <si>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</si>
  <si>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</si>
  <si>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</si>
  <si>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</si>
  <si>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</si>
  <si>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</si>
  <si>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</si>
  <si>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</si>
  <si>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</si>
  <si>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</si>
  <si>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</si>
  <si>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</si>
  <si>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</si>
  <si>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</si>
  <si>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</si>
  <si>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</si>
  <si>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</si>
  <si>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</si>
  <si>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</si>
  <si>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</si>
  <si>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</si>
  <si>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</si>
  <si>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</si>
  <si>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</si>
  <si>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</si>
  <si>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</si>
  <si>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</si>
  <si>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</si>
  <si>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</si>
  <si>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</si>
  <si>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</si>
  <si>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</si>
  <si>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</si>
  <si>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</si>
  <si>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</si>
  <si>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</si>
  <si>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</si>
  <si>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</si>
  <si>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</si>
  <si>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</si>
  <si>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</si>
  <si>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</si>
  <si>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</si>
  <si>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</si>
  <si>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</si>
  <si>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</si>
  <si>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</si>
  <si>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</si>
  <si>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</si>
  <si>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</si>
  <si>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</si>
  <si>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</si>
  <si>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</si>
  <si>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</si>
  <si>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</si>
  <si>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</si>
  <si>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</si>
  <si>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</si>
  <si>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</si>
  <si>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</si>
  <si>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</si>
  <si>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</si>
  <si>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</si>
  <si>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</si>
  <si>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</si>
  <si>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</si>
  <si>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</si>
  <si>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</si>
  <si>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</si>
  <si>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</si>
  <si>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</si>
  <si>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</si>
  <si>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</si>
  <si>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</si>
  <si>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</si>
  <si>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</si>
  <si>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</si>
  <si>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</si>
  <si>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</si>
  <si>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</si>
  <si>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</si>
  <si>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</si>
  <si>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</si>
  <si>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</si>
  <si>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</si>
  <si>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</si>
  <si>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</si>
  <si>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</si>
  <si>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</si>
  <si>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</si>
  <si>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</si>
  <si>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</si>
  <si>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</si>
  <si>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</si>
  <si>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</si>
  <si>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</si>
  <si>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</si>
  <si>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</si>
  <si>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</si>
  <si>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</si>
  <si>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</si>
  <si>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</si>
  <si>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</si>
  <si>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</si>
  <si>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</si>
  <si>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</si>
  <si>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</si>
  <si>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</si>
  <si>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</si>
  <si>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</si>
  <si>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</si>
  <si>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</si>
  <si>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</si>
  <si>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</si>
  <si>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</si>
  <si>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</si>
  <si>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</si>
  <si>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</si>
  <si>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</si>
  <si>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</si>
  <si>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</si>
  <si>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</si>
  <si>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</si>
  <si>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</si>
  <si>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</si>
  <si>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</si>
  <si>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</si>
  <si>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</si>
  <si>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</si>
  <si>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</si>
  <si>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</si>
  <si>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</si>
  <si>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</si>
  <si>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</si>
  <si>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</si>
  <si>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</si>
  <si>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</si>
  <si>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</si>
  <si>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</si>
  <si>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</si>
  <si>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</si>
  <si>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</si>
  <si>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</si>
  <si>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</si>
  <si>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</si>
  <si>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</si>
  <si>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</si>
  <si>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</si>
  <si>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</si>
  <si>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</si>
  <si>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</si>
  <si>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</si>
  <si>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</si>
  <si>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</si>
  <si>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</si>
  <si>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</si>
  <si>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</si>
  <si>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</si>
  <si>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</si>
  <si>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</si>
  <si>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</si>
  <si>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</si>
  <si>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</si>
  <si>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</si>
  <si>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</si>
  <si>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</si>
  <si>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</si>
  <si>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</si>
  <si>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</si>
  <si>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</si>
  <si>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</si>
  <si>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</si>
  <si>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</si>
  <si>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</si>
  <si>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</si>
  <si>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</si>
  <si>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</si>
  <si>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</si>
  <si>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</si>
  <si>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</si>
  <si>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</si>
  <si>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</si>
  <si>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</si>
  <si>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</si>
  <si>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</si>
  <si>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</si>
  <si>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</si>
  <si>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</si>
  <si>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</si>
  <si>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</si>
  <si>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</si>
  <si>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</si>
  <si>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</si>
  <si>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</si>
  <si>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</si>
  <si>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</si>
  <si>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</si>
  <si>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</si>
  <si>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</si>
  <si>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</si>
  <si>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</si>
  <si>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</si>
  <si>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</si>
  <si>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</si>
  <si>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</si>
  <si>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</si>
  <si>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</si>
  <si>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</si>
  <si>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</si>
  <si>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</si>
  <si>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</si>
  <si>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</si>
  <si>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</si>
  <si>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</si>
  <si>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</si>
  <si>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</si>
  <si>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</si>
  <si>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</si>
  <si>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</si>
  <si>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</si>
  <si>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</si>
  <si>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</si>
  <si>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</si>
  <si>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</si>
  <si>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</si>
  <si>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</si>
  <si>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</si>
  <si>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</si>
  <si>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</si>
  <si>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</si>
  <si>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</si>
  <si>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</si>
  <si>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</si>
  <si>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</si>
  <si>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</si>
  <si>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</si>
  <si>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</si>
  <si>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</si>
  <si>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</si>
  <si>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</si>
  <si>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</si>
  <si>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</si>
  <si>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</si>
  <si>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</si>
  <si>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</si>
  <si>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</si>
  <si>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</si>
  <si>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</si>
  <si>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</si>
  <si>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</si>
  <si>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</si>
  <si>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</si>
  <si>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</si>
  <si>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</si>
  <si>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</si>
  <si>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</si>
  <si>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</si>
  <si>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</si>
  <si>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</si>
  <si>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</si>
  <si>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</si>
  <si>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</si>
  <si>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</si>
  <si>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</si>
  <si>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</si>
  <si>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</si>
  <si>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</si>
  <si>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</si>
  <si>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</si>
  <si>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</si>
  <si>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</si>
  <si>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</si>
  <si>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</si>
  <si>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</si>
  <si>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</si>
  <si>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</si>
  <si>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</si>
  <si>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</si>
  <si>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</si>
  <si>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</si>
  <si>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</si>
  <si>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</si>
  <si>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</si>
  <si>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</si>
  <si>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</si>
  <si>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</si>
  <si>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</si>
  <si>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</si>
  <si>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</si>
  <si>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</si>
  <si>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</si>
  <si>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</si>
  <si>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</si>
  <si>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</si>
  <si>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</si>
  <si>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</si>
  <si>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</si>
  <si>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</si>
  <si>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</si>
  <si>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</si>
  <si>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</si>
  <si>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</si>
  <si>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</si>
  <si>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</si>
  <si>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</si>
  <si>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</si>
  <si>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</si>
  <si>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</si>
  <si>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</si>
  <si>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</si>
  <si>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</si>
  <si>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</si>
  <si>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</si>
  <si>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</si>
  <si>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</si>
  <si>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</si>
  <si>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</si>
  <si>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</si>
  <si>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</si>
  <si>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</si>
  <si>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</si>
  <si>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</si>
  <si>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</si>
  <si>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</si>
  <si>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</si>
  <si>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</si>
  <si>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</si>
  <si>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</si>
  <si>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</si>
  <si>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</si>
  <si>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</si>
  <si>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</si>
  <si>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</si>
  <si>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</si>
  <si>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</si>
  <si>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</si>
  <si>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</si>
  <si>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</si>
  <si>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</si>
  <si>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</si>
  <si>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</si>
  <si>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</si>
  <si>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</si>
  <si>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</si>
  <si>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</si>
  <si>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</si>
  <si>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</si>
  <si>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</si>
  <si>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</si>
  <si>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</si>
  <si>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</si>
  <si>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</si>
  <si>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</si>
  <si>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</si>
  <si>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</si>
  <si>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</si>
  <si>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</si>
  <si>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</si>
  <si>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</si>
  <si>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</si>
  <si>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</si>
  <si>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</si>
  <si>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</si>
  <si>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</si>
  <si>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</si>
  <si>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</si>
  <si>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</si>
  <si>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</si>
  <si>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</si>
  <si>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</si>
  <si>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</si>
  <si>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</si>
  <si>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</si>
  <si>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</si>
  <si>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</si>
  <si>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</si>
  <si>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</si>
  <si>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</si>
  <si>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</si>
  <si>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</si>
  <si>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</si>
  <si>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</si>
  <si>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</si>
  <si>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</si>
  <si>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</si>
  <si>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</si>
  <si>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</si>
  <si>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</si>
  <si>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</si>
  <si>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</si>
  <si>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</si>
  <si>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</si>
  <si>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</si>
  <si>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</si>
  <si>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</si>
  <si>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</si>
  <si>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</si>
  <si>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</si>
  <si>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</si>
  <si>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</si>
  <si>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</si>
  <si>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</si>
  <si>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</si>
  <si>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</si>
  <si>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</si>
  <si>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</si>
  <si>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</si>
  <si>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</si>
  <si>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</si>
  <si>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</si>
  <si>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</si>
  <si>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</si>
  <si>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</si>
  <si>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</si>
  <si>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</si>
  <si>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</si>
  <si>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</si>
  <si>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</si>
  <si>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</si>
  <si>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</si>
  <si>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</si>
  <si>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</si>
  <si>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</si>
  <si>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</si>
  <si>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</si>
  <si>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</si>
  <si>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</si>
  <si>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</si>
  <si>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</si>
  <si>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</si>
  <si>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</si>
  <si>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</si>
  <si>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</si>
  <si>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</si>
  <si>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</si>
  <si>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</si>
  <si>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</si>
  <si>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</si>
  <si>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</si>
  <si>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</si>
  <si>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</si>
  <si>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</si>
  <si>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</si>
  <si>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</si>
  <si>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</si>
  <si>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</si>
  <si>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</si>
  <si>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</si>
  <si>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</si>
  <si>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</si>
  <si>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</si>
  <si>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</si>
  <si>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</si>
  <si>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</si>
  <si>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</si>
  <si>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</si>
  <si>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</si>
  <si>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</si>
  <si>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</si>
  <si>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</si>
  <si>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</si>
  <si>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</si>
  <si>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</si>
  <si>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</si>
  <si>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</si>
  <si>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</si>
  <si>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</si>
  <si>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</si>
  <si>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</si>
  <si>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</si>
  <si>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</si>
  <si>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</si>
  <si>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</si>
  <si>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</si>
  <si>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</si>
  <si>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</si>
  <si>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</si>
  <si>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</si>
  <si>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</si>
  <si>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</si>
  <si>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</si>
  <si>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</si>
  <si>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</si>
  <si>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</si>
  <si>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</si>
  <si>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</si>
  <si>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</si>
  <si>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</si>
  <si>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</si>
  <si>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</si>
  <si>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</si>
  <si>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</si>
  <si>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</si>
  <si>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</si>
  <si>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</si>
  <si>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</si>
  <si>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</si>
  <si>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</si>
  <si>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</si>
  <si>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</si>
  <si>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</si>
  <si>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</si>
  <si>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</si>
  <si>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</si>
  <si>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</si>
  <si>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</si>
  <si>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</si>
  <si>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</si>
  <si>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</si>
  <si>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</si>
  <si>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</si>
  <si>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</si>
  <si>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</si>
  <si>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</si>
  <si>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</si>
  <si>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</si>
  <si>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</si>
  <si>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</si>
  <si>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</si>
  <si>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</si>
  <si>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</si>
  <si>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</si>
  <si>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</si>
  <si>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</si>
  <si>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</si>
  <si>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</si>
  <si>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</si>
  <si>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</si>
  <si>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</si>
  <si>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</si>
  <si>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</si>
  <si>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</si>
  <si>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</si>
  <si>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</si>
  <si>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</si>
  <si>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</si>
  <si>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</si>
  <si>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</si>
  <si>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</si>
  <si>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</si>
  <si>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</si>
  <si>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</si>
  <si>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</si>
  <si>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</si>
  <si>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</si>
  <si>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</si>
  <si>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</si>
  <si>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</si>
  <si>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</si>
  <si>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</si>
  <si>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</si>
  <si>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</si>
  <si>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</si>
  <si>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</si>
  <si>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</si>
  <si>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</si>
  <si>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</si>
  <si>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</si>
  <si>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</si>
  <si>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</si>
  <si>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</si>
  <si>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</si>
  <si>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</si>
  <si>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</si>
  <si>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</si>
  <si>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</si>
  <si>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</si>
  <si>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</si>
  <si>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</si>
  <si>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</si>
  <si>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</si>
  <si>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</si>
  <si>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</si>
  <si>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</si>
  <si>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</si>
  <si>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</si>
  <si>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</si>
  <si>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</si>
  <si>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</si>
  <si>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</si>
  <si>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</si>
  <si>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</si>
  <si>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</si>
  <si>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</si>
  <si>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</si>
  <si>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</si>
  <si>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</si>
  <si>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</si>
  <si>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</si>
  <si>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</si>
  <si>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</si>
  <si>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</si>
  <si>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</si>
  <si>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</si>
  <si>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</si>
  <si>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</si>
  <si>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</si>
  <si>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</si>
  <si>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</si>
  <si>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</si>
  <si>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</si>
  <si>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</si>
  <si>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</si>
  <si>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</si>
  <si>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</si>
  <si>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</si>
  <si>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</si>
  <si>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</si>
  <si>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</si>
  <si>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</si>
  <si>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</si>
  <si>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</si>
  <si>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</si>
  <si>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</si>
  <si>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</si>
  <si>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</si>
  <si>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</si>
  <si>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</si>
  <si>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</si>
  <si>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</si>
  <si>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</si>
  <si>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</si>
  <si>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</si>
  <si>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</si>
  <si>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</si>
  <si>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</si>
  <si>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</si>
  <si>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</si>
  <si>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</si>
  <si>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</si>
  <si>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</si>
  <si>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</si>
  <si>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</si>
  <si>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</si>
  <si>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</si>
  <si>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</si>
  <si>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</si>
  <si>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</si>
  <si>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</si>
  <si>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</si>
  <si>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</si>
  <si>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</si>
  <si>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</si>
  <si>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</si>
  <si>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</si>
  <si>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</si>
  <si>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</si>
  <si>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</si>
  <si>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</si>
  <si>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</si>
  <si>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</si>
  <si>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</si>
  <si>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</si>
  <si>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</si>
  <si>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</si>
  <si>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</si>
  <si>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</si>
  <si>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</si>
  <si>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</si>
  <si>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</si>
  <si>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</si>
  <si>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</si>
  <si>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</si>
  <si>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</si>
  <si>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</si>
  <si>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</si>
  <si>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</si>
  <si>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</si>
  <si>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</si>
  <si>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</si>
  <si>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</si>
  <si>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</si>
  <si>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</si>
  <si>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</si>
  <si>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</si>
  <si>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</si>
  <si>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</si>
  <si>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</si>
  <si>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</si>
  <si>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</si>
  <si>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</si>
  <si>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</si>
  <si>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</si>
  <si>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</si>
  <si>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</si>
  <si>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</si>
  <si>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</si>
  <si>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</si>
  <si>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</si>
  <si>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</si>
  <si>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</si>
  <si>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</si>
  <si>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</si>
  <si>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</si>
  <si>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</si>
  <si>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</si>
  <si>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</si>
  <si>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</si>
  <si>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</si>
  <si>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</si>
  <si>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</si>
  <si>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</si>
  <si>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</si>
  <si>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</si>
  <si>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</si>
  <si>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</si>
  <si>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</si>
  <si>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</si>
  <si>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</si>
  <si>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</si>
  <si>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</si>
  <si>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</si>
  <si>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</si>
  <si>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</si>
  <si>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</si>
  <si>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</si>
  <si>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</si>
  <si>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</si>
  <si>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</si>
  <si>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</si>
  <si>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</si>
  <si>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</si>
  <si>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</si>
  <si>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</si>
  <si>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</si>
  <si>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</si>
  <si>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</si>
  <si>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</si>
  <si>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</si>
  <si>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</si>
  <si>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</si>
  <si>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</si>
  <si>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</si>
  <si>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</si>
  <si>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</si>
  <si>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</si>
  <si>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</si>
  <si>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</si>
  <si>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</si>
  <si>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</si>
  <si>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</si>
  <si>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</si>
  <si>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</si>
  <si>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</si>
  <si>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</si>
  <si>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</si>
  <si>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</si>
  <si>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</si>
  <si>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</si>
  <si>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</si>
  <si>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</si>
  <si>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</si>
  <si>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</si>
  <si>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</si>
  <si>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</si>
  <si>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</si>
  <si>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</si>
  <si>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</si>
  <si>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</si>
  <si>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</si>
  <si>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</si>
  <si>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</si>
  <si>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</si>
  <si>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</si>
  <si>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</si>
  <si>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</si>
  <si>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</si>
  <si>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</si>
  <si>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</si>
  <si>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</si>
  <si>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</si>
  <si>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</si>
  <si>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</si>
  <si>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</si>
  <si>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</si>
  <si>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</si>
  <si>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</si>
  <si>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</si>
  <si>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</si>
  <si>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</si>
  <si>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</si>
  <si>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</si>
  <si>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</si>
  <si>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</si>
  <si>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</si>
  <si>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</si>
  <si>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</si>
  <si>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</si>
  <si>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</si>
  <si>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</si>
  <si>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</si>
  <si>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</si>
  <si>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</si>
  <si>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</si>
  <si>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</si>
  <si>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</si>
  <si>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</si>
  <si>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</si>
  <si>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</si>
  <si>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</si>
  <si>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</si>
  <si>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</si>
  <si>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</si>
  <si>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</si>
  <si>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</si>
  <si>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</si>
  <si>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</si>
  <si>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</si>
  <si>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</si>
  <si>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</si>
  <si>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</si>
  <si>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</si>
  <si>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</si>
  <si>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</si>
  <si>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</si>
  <si>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</si>
  <si>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</si>
  <si>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</si>
  <si>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</si>
  <si>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</si>
  <si>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</si>
  <si>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</si>
  <si>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</si>
  <si>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</si>
  <si>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</si>
  <si>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</si>
  <si>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</si>
  <si>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</si>
  <si>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</si>
  <si>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</si>
  <si>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</si>
  <si>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</si>
  <si>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</si>
  <si>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</si>
  <si>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</si>
  <si>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</si>
  <si>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</si>
  <si>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</si>
  <si>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</si>
  <si>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</si>
  <si>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</si>
  <si>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</si>
  <si>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</si>
  <si>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</si>
  <si>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</si>
  <si>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</si>
  <si>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</si>
  <si>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</si>
  <si>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</si>
  <si>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</si>
  <si>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</si>
  <si>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</si>
  <si>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</si>
  <si>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</si>
  <si>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</si>
  <si>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</si>
  <si>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</si>
  <si>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</si>
  <si>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</si>
  <si>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</si>
  <si>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</si>
  <si>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</si>
  <si>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</si>
  <si>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</si>
  <si>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</si>
  <si>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</si>
  <si>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</si>
  <si>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</si>
  <si>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</si>
  <si>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</si>
  <si>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</si>
  <si>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</si>
  <si>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</si>
  <si>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</si>
  <si>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</si>
  <si>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</si>
  <si>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</si>
  <si>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</si>
  <si>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</si>
  <si>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</si>
  <si>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</si>
  <si>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</si>
  <si>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</si>
  <si>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</si>
  <si>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</si>
  <si>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</si>
  <si>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</si>
  <si>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</si>
  <si>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</si>
  <si>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</si>
  <si>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</si>
  <si>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</si>
  <si>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</si>
  <si>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</si>
  <si>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</si>
  <si>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</si>
  <si>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</si>
  <si>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</si>
  <si>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</si>
  <si>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</si>
  <si>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</si>
  <si>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</si>
  <si>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</si>
  <si>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</si>
  <si>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</si>
  <si>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</si>
  <si>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</si>
  <si>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</si>
  <si>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</si>
  <si>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</si>
  <si>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</si>
  <si>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</si>
  <si>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</si>
  <si>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</si>
  <si>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</si>
  <si>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</si>
  <si>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</si>
  <si>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</si>
  <si>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</si>
  <si>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</si>
  <si>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</si>
  <si>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</si>
  <si>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</si>
  <si>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</si>
  <si>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</si>
  <si>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</si>
  <si>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</si>
  <si>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</si>
  <si>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</si>
  <si>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</si>
  <si>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</si>
  <si>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</si>
  <si>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</si>
  <si>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</si>
  <si>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</si>
  <si>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</si>
  <si>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</si>
  <si>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</si>
  <si>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</si>
  <si>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</si>
  <si>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</si>
  <si>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</si>
  <si>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</si>
  <si>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</si>
  <si>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</si>
  <si>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</si>
  <si>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</si>
  <si>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</si>
  <si>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</si>
  <si>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</si>
  <si>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</si>
  <si>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</si>
  <si>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</si>
  <si>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</si>
  <si>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</si>
  <si>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</si>
  <si>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</si>
  <si>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</si>
  <si>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</si>
  <si>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</si>
  <si>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</si>
  <si>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</si>
  <si>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</si>
  <si>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</si>
  <si>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</si>
  <si>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</si>
  <si>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</si>
  <si>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</si>
  <si>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</si>
  <si>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</si>
  <si>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</si>
  <si>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</si>
  <si>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</si>
  <si>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</si>
  <si>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</si>
  <si>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</si>
  <si>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</si>
  <si>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</si>
  <si>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</si>
  <si>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</si>
  <si>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</si>
  <si>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</si>
  <si>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</si>
  <si>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</si>
  <si>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</si>
  <si>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</si>
  <si>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</si>
  <si>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</si>
  <si>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</si>
  <si>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</si>
  <si>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</si>
  <si>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</si>
  <si>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</si>
  <si>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</si>
  <si>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</si>
  <si>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</si>
  <si>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</si>
  <si>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</si>
  <si>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</si>
  <si>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</si>
  <si>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</si>
  <si>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</si>
  <si>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</si>
  <si>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</si>
  <si>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</si>
  <si>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</si>
  <si>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</si>
  <si>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</si>
  <si>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</si>
  <si>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</si>
  <si>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</si>
  <si>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</si>
  <si>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</si>
  <si>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</si>
  <si>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</si>
  <si>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</si>
  <si>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</si>
  <si>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</si>
  <si>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</si>
  <si>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</si>
  <si>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</si>
  <si>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</si>
  <si>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</si>
  <si>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</si>
  <si>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</si>
  <si>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</si>
  <si>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</si>
  <si>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</si>
  <si>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</si>
  <si>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</si>
  <si>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</si>
  <si>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</si>
  <si>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</si>
  <si>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</si>
  <si>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</si>
  <si>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</si>
  <si>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</si>
  <si>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</si>
  <si>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</si>
  <si>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</si>
  <si>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</si>
  <si>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</si>
  <si>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</si>
  <si>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</si>
  <si>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</si>
  <si>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</si>
  <si>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</si>
  <si>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</si>
  <si>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</si>
  <si>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</si>
  <si>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</si>
  <si>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</si>
  <si>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</si>
  <si>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</si>
  <si>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</si>
  <si>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</si>
  <si>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</si>
  <si>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</si>
  <si>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</si>
  <si>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</si>
  <si>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</si>
  <si>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</si>
  <si>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</si>
  <si>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</si>
  <si>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</si>
  <si>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</si>
  <si>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</si>
  <si>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</si>
  <si>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</si>
  <si>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</si>
  <si>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</si>
  <si>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</si>
  <si>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</si>
  <si>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</si>
  <si>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</si>
  <si>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</si>
  <si>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</si>
  <si>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</si>
  <si>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</si>
  <si>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</si>
  <si>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</si>
  <si>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</si>
  <si>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</si>
  <si>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</si>
  <si>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</si>
  <si>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</si>
  <si>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</si>
  <si>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</si>
  <si>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</si>
  <si>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</si>
  <si>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</si>
  <si>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</si>
  <si>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</si>
  <si>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</si>
  <si>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</si>
  <si>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</si>
  <si>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</si>
  <si>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</si>
  <si>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</si>
  <si>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</si>
  <si>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</si>
  <si>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</si>
  <si>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</si>
  <si>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</si>
  <si>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</si>
  <si>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</si>
  <si>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</si>
  <si>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</si>
  <si>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</si>
  <si>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</si>
  <si>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</si>
  <si>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</si>
  <si>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</si>
  <si>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</si>
  <si>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</si>
  <si>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</si>
  <si>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</si>
  <si>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</si>
  <si>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</si>
  <si>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</si>
  <si>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</si>
  <si>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</si>
  <si>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</si>
  <si>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</si>
  <si>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</si>
  <si>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</si>
  <si>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</si>
  <si>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</si>
  <si>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</si>
  <si>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</si>
  <si>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</si>
  <si>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</si>
  <si>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</si>
  <si>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</si>
  <si>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</si>
  <si>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</si>
  <si>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</si>
  <si>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</si>
  <si>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</si>
  <si>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</si>
  <si>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</si>
  <si>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</si>
  <si>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</si>
  <si>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</si>
  <si>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</si>
  <si>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</si>
  <si>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</si>
  <si>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</si>
  <si>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</si>
  <si>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</si>
  <si>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</si>
  <si>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</si>
  <si>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</si>
  <si>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</si>
  <si>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</si>
  <si>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</si>
  <si>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</si>
  <si>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</si>
  <si>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</si>
  <si>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</si>
  <si>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</si>
  <si>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</si>
  <si>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</si>
  <si>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</si>
  <si>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</si>
  <si>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</si>
  <si>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</si>
  <si>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</si>
  <si>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</si>
  <si>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</si>
  <si>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</si>
  <si>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</si>
  <si>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</si>
  <si>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</si>
  <si>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</si>
  <si>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</si>
  <si>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</si>
  <si>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</si>
  <si>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</si>
  <si>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</si>
  <si>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</si>
  <si>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</si>
  <si>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</si>
  <si>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</si>
  <si>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</si>
  <si>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</si>
  <si>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</si>
  <si>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</si>
  <si>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</si>
  <si>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</si>
  <si>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</si>
  <si>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</si>
  <si>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</si>
  <si>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</si>
  <si>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</si>
  <si>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</si>
  <si>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</si>
  <si>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</si>
  <si>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</si>
  <si>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</si>
  <si>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</si>
  <si>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</si>
  <si>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</si>
  <si>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</si>
  <si>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</si>
  <si>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</si>
  <si>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</si>
  <si>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</si>
  <si>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</si>
  <si>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</si>
  <si>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</si>
  <si>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</si>
  <si>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</si>
  <si>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</si>
  <si>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</si>
  <si>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</si>
  <si>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</si>
  <si>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</si>
  <si>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</si>
  <si>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</si>
  <si>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</si>
  <si>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</si>
  <si>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</si>
  <si>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</si>
  <si>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</si>
  <si>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</si>
  <si>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</si>
  <si>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</si>
  <si>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</si>
  <si>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</si>
  <si>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</si>
  <si>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</si>
  <si>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</si>
  <si>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</si>
  <si>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</si>
  <si>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</si>
  <si>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</si>
  <si>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</si>
  <si>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</si>
  <si>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</si>
  <si>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</si>
  <si>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</si>
  <si>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</si>
  <si>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</si>
  <si>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</si>
  <si>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</si>
  <si>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</si>
  <si>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</si>
  <si>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</si>
  <si>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</si>
  <si>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</si>
  <si>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</si>
  <si>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</si>
  <si>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</si>
  <si>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</si>
  <si>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</si>
  <si>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</si>
  <si>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</si>
  <si>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</si>
  <si>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</si>
  <si>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</si>
  <si>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</si>
  <si>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</si>
  <si>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</si>
  <si>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</si>
  <si>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</si>
  <si>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</si>
  <si>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</si>
  <si>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</si>
  <si>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</si>
  <si>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</si>
  <si>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</si>
  <si>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</si>
  <si>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</si>
  <si>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</si>
  <si>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</si>
  <si>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</si>
  <si>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</si>
  <si>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</si>
  <si>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</si>
  <si>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</si>
  <si>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</si>
  <si>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</si>
  <si>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</si>
  <si>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</si>
  <si>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</si>
  <si>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</si>
  <si>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</si>
  <si>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</si>
  <si>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</si>
  <si>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</si>
  <si>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</si>
  <si>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</si>
  <si>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</si>
  <si>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</si>
  <si>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</si>
  <si>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</si>
  <si>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</si>
  <si>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</si>
  <si>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</si>
  <si>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</si>
  <si>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</si>
  <si>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</si>
  <si>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</si>
  <si>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</si>
  <si>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</si>
  <si>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</si>
  <si>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</si>
  <si>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</si>
  <si>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</si>
  <si>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</si>
  <si>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</si>
  <si>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</si>
  <si>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</si>
  <si>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</si>
  <si>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</si>
  <si>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</si>
  <si>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</si>
  <si>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</si>
  <si>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</si>
  <si>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</si>
  <si>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</si>
  <si>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</si>
  <si>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</si>
  <si>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</si>
  <si>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</si>
  <si>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</si>
  <si>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</si>
  <si>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</si>
  <si>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</si>
  <si>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</si>
  <si>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</si>
  <si>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</si>
  <si>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</si>
  <si>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</si>
  <si>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</si>
  <si>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</si>
  <si>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</si>
  <si>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</si>
  <si>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</si>
  <si>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</si>
  <si>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</si>
  <si>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</si>
  <si>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</si>
  <si>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</si>
  <si>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</si>
  <si>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</si>
  <si>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</si>
  <si>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</si>
  <si>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</si>
  <si>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</si>
  <si>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</si>
  <si>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</si>
  <si>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</si>
  <si>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</si>
  <si>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</si>
  <si>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</si>
  <si>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</si>
  <si>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</si>
  <si>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</si>
  <si>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</si>
  <si>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</si>
  <si>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</si>
  <si>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</si>
  <si>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</si>
  <si>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</si>
  <si>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</si>
  <si>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</si>
  <si>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</si>
  <si>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</si>
  <si>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</si>
  <si>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</si>
  <si>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</si>
  <si>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</si>
  <si>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</si>
  <si>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</si>
  <si>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</si>
  <si>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</si>
  <si>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</si>
  <si>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</si>
  <si>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</si>
  <si>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</si>
  <si>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</si>
  <si>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</si>
  <si>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</si>
  <si>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</si>
  <si>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</si>
  <si>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</si>
  <si>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</si>
  <si>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</si>
  <si>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</si>
  <si>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</si>
  <si>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</si>
  <si>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</si>
  <si>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</si>
  <si>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</si>
  <si>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</si>
  <si>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</si>
  <si>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</si>
  <si>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</si>
  <si>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</si>
  <si>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</si>
  <si>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</si>
  <si>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</si>
  <si>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</si>
  <si>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</si>
  <si>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</si>
  <si>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</si>
  <si>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</si>
  <si>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</si>
  <si>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</si>
  <si>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</si>
  <si>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</si>
  <si>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</si>
  <si>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</si>
  <si>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</si>
  <si>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</si>
  <si>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</si>
  <si>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</si>
  <si>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</si>
  <si>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</si>
  <si>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</si>
  <si>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</si>
  <si>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</si>
  <si>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</si>
  <si>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</si>
  <si>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</si>
  <si>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</si>
  <si>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</si>
  <si>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</si>
  <si>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</si>
  <si>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</si>
  <si>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</si>
  <si>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</si>
  <si>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</si>
  <si>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</si>
  <si>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</si>
  <si>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</si>
  <si>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</si>
  <si>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</si>
  <si>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</si>
  <si>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</si>
  <si>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</si>
  <si>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</si>
  <si>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</si>
  <si>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</si>
  <si>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</si>
  <si>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</si>
  <si>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</si>
  <si>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</si>
  <si>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</si>
  <si>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</si>
  <si>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</si>
  <si>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</si>
  <si>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</si>
  <si>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</si>
  <si>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</si>
  <si>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</si>
  <si>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</si>
  <si>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</si>
  <si>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</si>
  <si>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</si>
  <si>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</si>
  <si>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</si>
  <si>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</si>
  <si>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</si>
  <si>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</si>
  <si>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</si>
  <si>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</si>
  <si>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</si>
  <si>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</si>
  <si>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</si>
  <si>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</si>
  <si>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</si>
  <si>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</si>
  <si>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</si>
  <si>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</si>
  <si>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</si>
  <si>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</si>
  <si>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</si>
  <si>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</si>
  <si>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</si>
  <si>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</si>
  <si>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</si>
  <si>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</si>
  <si>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</si>
  <si>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</si>
  <si>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</si>
  <si>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</si>
  <si>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</si>
  <si>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</si>
  <si>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</si>
  <si>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</si>
  <si>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</si>
  <si>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</si>
  <si>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</si>
  <si>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</si>
  <si>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</si>
  <si>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</si>
  <si>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</si>
  <si>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</si>
  <si>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</si>
  <si>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</si>
  <si>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</si>
  <si>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</si>
  <si>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</si>
  <si>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</si>
  <si>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</si>
  <si>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</si>
  <si>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</si>
  <si>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</si>
  <si>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</si>
  <si>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</si>
  <si>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</si>
  <si>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</si>
  <si>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</si>
  <si>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</si>
  <si>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</si>
  <si>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</si>
  <si>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</si>
  <si>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</si>
  <si>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</si>
  <si>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</si>
  <si>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</si>
  <si>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</si>
  <si>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</si>
  <si>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</si>
  <si>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</si>
  <si>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</si>
  <si>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</si>
  <si>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</si>
  <si>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</si>
  <si>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</si>
  <si>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</si>
  <si>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</si>
  <si>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</si>
  <si>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</si>
  <si>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</si>
  <si>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</si>
  <si>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</si>
  <si>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</si>
  <si>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</si>
  <si>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</si>
  <si>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</si>
  <si>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</si>
  <si>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</si>
  <si>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</si>
  <si>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</si>
  <si>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</si>
  <si>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</si>
  <si>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</si>
  <si>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</si>
  <si>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</si>
  <si>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</si>
  <si>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</si>
  <si>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</si>
  <si>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</si>
  <si>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</si>
  <si>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</si>
  <si>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</si>
  <si>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</si>
  <si>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</si>
  <si>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</si>
  <si>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</si>
  <si>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</si>
  <si>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</si>
  <si>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</si>
  <si>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</si>
  <si>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</si>
  <si>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</si>
  <si>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</si>
  <si>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</si>
  <si>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</si>
  <si>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</si>
  <si>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</si>
  <si>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</si>
  <si>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</si>
  <si>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</si>
  <si>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</si>
  <si>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</si>
  <si>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</si>
  <si>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</si>
  <si>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</si>
  <si>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</si>
  <si>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</si>
  <si>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</si>
  <si>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</si>
  <si>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</si>
  <si>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</si>
  <si>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</si>
  <si>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</si>
  <si>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</si>
  <si>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</si>
  <si>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</si>
  <si>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</si>
  <si>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</si>
  <si>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</si>
  <si>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</si>
  <si>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</si>
  <si>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</si>
  <si>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</si>
  <si>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</si>
  <si>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</si>
  <si>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</si>
  <si>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</si>
  <si>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</si>
  <si>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</si>
  <si>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</si>
  <si>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</si>
  <si>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</si>
  <si>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</si>
  <si>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</si>
  <si>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</si>
  <si>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</si>
  <si>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</si>
  <si>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</si>
  <si>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</si>
  <si>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</si>
  <si>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</si>
  <si>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</si>
  <si>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</si>
  <si>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</si>
  <si>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</si>
  <si>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</si>
  <si>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</si>
  <si>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</si>
  <si>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</si>
  <si>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</si>
  <si>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</si>
  <si>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</si>
  <si>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</si>
  <si>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</si>
  <si>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</si>
  <si>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</si>
  <si>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</si>
  <si>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</si>
  <si>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</si>
  <si>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</si>
  <si>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</si>
  <si>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</si>
  <si>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</si>
  <si>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</si>
  <si>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</si>
  <si>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</si>
  <si>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</si>
  <si>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</si>
  <si>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</si>
  <si>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</si>
  <si>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</si>
  <si>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</si>
  <si>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</si>
  <si>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</si>
  <si>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</si>
  <si>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</si>
  <si>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</si>
  <si>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</si>
  <si>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</si>
  <si>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</si>
  <si>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</si>
  <si>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</si>
  <si>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</si>
  <si>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</si>
  <si>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</si>
  <si>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</si>
  <si>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</si>
  <si>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</si>
  <si>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</si>
  <si>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</si>
  <si>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</si>
  <si>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</si>
  <si>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</si>
  <si>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</si>
  <si>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</si>
  <si>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</si>
  <si>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</si>
  <si>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</si>
  <si>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</si>
  <si>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</si>
  <si>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</si>
  <si>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</si>
  <si>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</si>
  <si>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</si>
  <si>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</si>
  <si>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</si>
  <si>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</si>
  <si>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</si>
  <si>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</si>
  <si>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</si>
  <si>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</si>
  <si>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</si>
  <si>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</si>
  <si>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</si>
  <si>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</si>
  <si>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</si>
  <si>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</si>
  <si>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</si>
  <si>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</si>
  <si>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</si>
  <si>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</si>
  <si>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</si>
  <si>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</si>
  <si>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</si>
  <si>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</si>
  <si>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</si>
  <si>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</si>
  <si>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</si>
  <si>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</si>
  <si>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</si>
  <si>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</si>
  <si>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</si>
  <si>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</si>
  <si>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</si>
  <si>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</si>
  <si>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</si>
  <si>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</si>
  <si>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</si>
  <si>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</si>
  <si>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</si>
  <si>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</si>
  <si>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</si>
  <si>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</si>
  <si>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</si>
  <si>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</si>
  <si>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</si>
  <si>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</si>
  <si>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</si>
  <si>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</si>
  <si>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</si>
  <si>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</si>
  <si>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</si>
  <si>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</si>
  <si>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</si>
  <si>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</si>
  <si>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</si>
  <si>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</si>
  <si>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</si>
  <si>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</si>
  <si>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</si>
  <si>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</si>
  <si>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</si>
  <si>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</si>
  <si>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</si>
  <si>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</si>
  <si>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</si>
  <si>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</si>
  <si>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</si>
  <si>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</si>
  <si>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</si>
  <si>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</si>
  <si>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</si>
  <si>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</si>
  <si>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</si>
  <si>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</si>
  <si>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</si>
  <si>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</si>
  <si>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</si>
  <si>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</si>
  <si>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</si>
  <si>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</si>
  <si>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</si>
  <si>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</si>
  <si>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</si>
  <si>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</si>
  <si>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</si>
  <si>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</si>
  <si>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</si>
  <si>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</si>
  <si>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</si>
  <si>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</si>
  <si>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</si>
  <si>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</si>
  <si>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</si>
  <si>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</si>
  <si>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</si>
  <si>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</si>
  <si>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</si>
  <si>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</si>
  <si>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</si>
  <si>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</si>
  <si>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</si>
  <si>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</si>
  <si>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</si>
  <si>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</si>
  <si>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</si>
  <si>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</si>
  <si>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</si>
  <si>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</si>
  <si>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</si>
  <si>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</si>
  <si>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</si>
  <si>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</si>
  <si>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</si>
  <si>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</si>
  <si>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</si>
  <si>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</si>
  <si>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</si>
  <si>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</si>
  <si>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</si>
  <si>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</si>
  <si>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</si>
  <si>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</si>
  <si>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</si>
  <si>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</si>
  <si>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</si>
  <si>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</si>
  <si>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</si>
  <si>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</si>
  <si>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</si>
  <si>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</si>
  <si>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</si>
  <si>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</si>
  <si>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</si>
  <si>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</si>
  <si>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</si>
  <si>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</si>
  <si>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</si>
  <si>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</si>
  <si>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</si>
  <si>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</si>
  <si>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</si>
  <si>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</si>
  <si>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</si>
  <si>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</si>
  <si>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</si>
  <si>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</si>
  <si>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</si>
  <si>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</si>
  <si>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</si>
  <si>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</si>
  <si>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</si>
  <si>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</si>
  <si>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</si>
  <si>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</si>
  <si>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</si>
  <si>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</si>
  <si>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</si>
  <si>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</si>
  <si>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</si>
  <si>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</si>
  <si>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</si>
  <si>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</si>
  <si>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</si>
  <si>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</si>
  <si>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</si>
  <si>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</si>
  <si>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</si>
  <si>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</si>
  <si>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</si>
  <si>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</si>
  <si>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</si>
  <si>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</si>
  <si>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</si>
  <si>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</si>
  <si>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</si>
  <si>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</si>
  <si>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</si>
  <si>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</si>
  <si>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</si>
  <si>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</si>
  <si>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</si>
  <si>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</si>
  <si>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</si>
  <si>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</si>
  <si>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</si>
  <si>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</si>
  <si>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</si>
  <si>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</si>
  <si>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</si>
  <si>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</si>
  <si>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</si>
  <si>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</si>
  <si>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</si>
  <si>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</si>
  <si>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</si>
  <si>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</si>
  <si>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</si>
  <si>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</si>
  <si>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</si>
  <si>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</si>
  <si>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</si>
  <si>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</si>
  <si>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</si>
  <si>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</si>
  <si>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</si>
  <si>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</si>
  <si>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</si>
  <si>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</si>
  <si>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</si>
  <si>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</si>
  <si>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</si>
  <si>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</si>
  <si>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</si>
  <si>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</si>
  <si>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</si>
  <si>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</si>
  <si>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</si>
  <si>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</si>
  <si>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</si>
  <si>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</si>
  <si>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</si>
  <si>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</si>
  <si>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</si>
  <si>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</si>
  <si>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</si>
  <si>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</si>
  <si>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</si>
  <si>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</si>
  <si>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</si>
  <si>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</si>
  <si>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</si>
  <si>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</si>
  <si>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</si>
  <si>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</si>
  <si>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</si>
  <si>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</si>
  <si>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</si>
  <si>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</si>
  <si>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</si>
  <si>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</si>
  <si>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</si>
  <si>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</si>
  <si>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</si>
  <si>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</si>
  <si>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</si>
  <si>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</si>
  <si>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</si>
  <si>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</si>
  <si>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</si>
  <si>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</si>
  <si>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</si>
  <si>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</si>
  <si>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</si>
  <si>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</si>
  <si>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</si>
  <si>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</si>
  <si>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</si>
  <si>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</si>
  <si>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</si>
  <si>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</si>
  <si>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</si>
  <si>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</si>
  <si>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</si>
  <si>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</si>
  <si>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</si>
  <si>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</si>
  <si>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</si>
  <si>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</si>
  <si>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</si>
  <si>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</si>
  <si>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</si>
  <si>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</si>
  <si>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</si>
  <si>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</si>
  <si>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</si>
  <si>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</si>
  <si>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</si>
  <si>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</si>
  <si>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</si>
  <si>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</si>
  <si>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</si>
  <si>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</si>
  <si>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</si>
  <si>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</si>
  <si>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</si>
  <si>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</si>
  <si>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</si>
  <si>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</si>
  <si>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</si>
  <si>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</si>
  <si>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</si>
  <si>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</si>
  <si>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</si>
  <si>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</si>
  <si>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</si>
  <si>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</si>
  <si>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</si>
  <si>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</si>
  <si>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</si>
  <si>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</si>
  <si>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</si>
  <si>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</si>
  <si>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</si>
  <si>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</si>
  <si>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</si>
  <si>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</si>
  <si>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</si>
  <si>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</si>
  <si>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</si>
  <si>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</si>
  <si>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</si>
  <si>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</si>
  <si>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</si>
  <si>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</si>
  <si>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</si>
  <si>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</si>
  <si>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</si>
  <si>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</si>
  <si>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</si>
  <si>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</si>
  <si>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</si>
  <si>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</si>
  <si>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</si>
  <si>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</si>
  <si>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</si>
  <si>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</si>
  <si>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</si>
  <si>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</si>
  <si>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</si>
  <si>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</si>
  <si>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</si>
  <si>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</si>
  <si>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</si>
  <si>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</si>
  <si>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</si>
  <si>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</si>
  <si>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</si>
  <si>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</si>
  <si>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</si>
  <si>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</si>
  <si>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</si>
  <si>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</si>
  <si>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</si>
  <si>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</si>
  <si>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</si>
  <si>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</si>
  <si>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</si>
  <si>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</si>
  <si>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</si>
  <si>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</si>
  <si>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</si>
  <si>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</si>
  <si>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</si>
  <si>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</si>
  <si>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</si>
  <si>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</si>
  <si>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</si>
  <si>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</si>
  <si>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</si>
  <si>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</si>
  <si>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</si>
  <si>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</si>
  <si>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</si>
  <si>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</si>
  <si>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</si>
  <si>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</si>
  <si>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</si>
  <si>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</si>
  <si>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</si>
  <si>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</si>
  <si>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</si>
  <si>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</si>
  <si>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</si>
  <si>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</si>
  <si>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</si>
  <si>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</si>
  <si>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</si>
  <si>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</si>
  <si>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</si>
  <si>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</si>
  <si>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</si>
  <si>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</si>
  <si>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</si>
  <si>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</si>
  <si>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</si>
  <si>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</si>
  <si>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</si>
  <si>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</si>
  <si>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</si>
  <si>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</si>
  <si>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</si>
  <si>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</si>
  <si>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</si>
  <si>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</si>
  <si>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</si>
  <si>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</si>
  <si>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</si>
  <si>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</si>
  <si>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</si>
  <si>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</si>
  <si>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</si>
  <si>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</si>
  <si>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</si>
  <si>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</si>
  <si>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</si>
  <si>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</si>
  <si>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</si>
  <si>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</si>
  <si>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</si>
  <si>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</si>
  <si>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</si>
  <si>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</si>
  <si>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</si>
  <si>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</si>
  <si>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</si>
  <si>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</si>
  <si>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</si>
  <si>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</si>
  <si>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</si>
  <si>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</si>
  <si>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</si>
  <si>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</si>
  <si>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</si>
  <si>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</si>
  <si>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</si>
  <si>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</si>
  <si>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</si>
  <si>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</si>
  <si>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</si>
  <si>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</si>
  <si>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</si>
  <si>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</si>
  <si>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</si>
  <si>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</si>
  <si>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</si>
  <si>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</si>
  <si>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</si>
  <si>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</si>
  <si>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</si>
  <si>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</si>
  <si>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</si>
  <si>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</si>
  <si>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</si>
  <si>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</si>
  <si>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</si>
  <si>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</si>
  <si>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</si>
  <si>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</si>
  <si>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</si>
  <si>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</si>
  <si>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</si>
  <si>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</si>
  <si>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</si>
  <si>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</si>
  <si>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</si>
  <si>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</si>
  <si>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</si>
  <si>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</si>
  <si>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</si>
  <si>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</si>
  <si>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</si>
  <si>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</si>
  <si>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</si>
  <si>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</si>
  <si>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</si>
  <si>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</si>
  <si>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</si>
  <si>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</si>
  <si>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</si>
  <si>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</si>
  <si>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</si>
  <si>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</si>
  <si>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</si>
  <si>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</si>
  <si>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</si>
  <si>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</si>
  <si>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</si>
  <si>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</si>
  <si>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</si>
  <si>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</si>
  <si>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</si>
  <si>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</si>
  <si>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</si>
  <si>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</si>
  <si>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</si>
  <si>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</si>
  <si>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</si>
  <si>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</si>
  <si>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</si>
  <si>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</si>
  <si>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</si>
  <si>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</si>
  <si>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</si>
  <si>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</si>
  <si>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</si>
  <si>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</si>
  <si>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</si>
  <si>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</si>
  <si>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</si>
  <si>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</si>
  <si>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</si>
  <si>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</si>
  <si>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</si>
  <si>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</si>
  <si>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</si>
  <si>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</si>
  <si>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</si>
  <si>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</si>
  <si>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</si>
  <si>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</si>
  <si>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</si>
  <si>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</si>
  <si>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</si>
  <si>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</si>
  <si>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</si>
  <si>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</si>
  <si>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</si>
  <si>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</si>
  <si>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</si>
  <si>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</si>
  <si>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</si>
  <si>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</si>
  <si>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</si>
  <si>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</si>
  <si>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</si>
  <si>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</si>
  <si>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</si>
  <si>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</si>
  <si>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</si>
  <si>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</si>
  <si>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</si>
  <si>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</si>
  <si>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</si>
  <si>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</si>
  <si>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</si>
  <si>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</si>
  <si>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</si>
  <si>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</si>
  <si>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</si>
  <si>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</si>
  <si>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</si>
  <si>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</si>
  <si>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</si>
  <si>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</si>
  <si>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</si>
  <si>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</si>
  <si>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</si>
  <si>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</si>
  <si>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</si>
  <si>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</si>
  <si>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</si>
  <si>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</si>
  <si>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</si>
  <si>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</si>
  <si>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</si>
  <si>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</si>
  <si>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</si>
  <si>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</si>
  <si>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</si>
  <si>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</si>
  <si>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</si>
  <si>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</si>
  <si>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</si>
  <si>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</si>
  <si>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</si>
  <si>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</si>
  <si>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</si>
  <si>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</si>
  <si>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</si>
  <si>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</si>
  <si>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</si>
  <si>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</si>
  <si>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</si>
  <si>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</si>
  <si>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</si>
  <si>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</si>
  <si>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</si>
  <si>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</si>
  <si>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</si>
  <si>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</si>
  <si>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</si>
  <si>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</si>
  <si>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</si>
  <si>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</si>
  <si>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</si>
  <si>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</si>
  <si>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</si>
  <si>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</si>
  <si>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</si>
  <si>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</si>
  <si>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</si>
  <si>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</si>
  <si>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</si>
  <si>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</si>
  <si>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</si>
  <si>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</si>
  <si>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</si>
  <si>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</si>
  <si>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</si>
  <si>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</si>
  <si>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</si>
  <si>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</si>
  <si>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</si>
  <si>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</si>
  <si>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</si>
  <si>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</si>
  <si>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</si>
  <si>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</si>
  <si>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</si>
  <si>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</si>
  <si>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</si>
  <si>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</si>
  <si>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</si>
  <si>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</si>
  <si>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</si>
  <si>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</si>
  <si>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</si>
  <si>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</si>
  <si>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</si>
  <si>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</si>
  <si>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</si>
  <si>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</si>
  <si>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</si>
  <si>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</si>
  <si>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</si>
  <si>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</si>
  <si>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</si>
  <si>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</si>
  <si>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</si>
  <si>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</si>
  <si>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</si>
  <si>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</si>
  <si>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</si>
  <si>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</si>
  <si>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</si>
  <si>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</si>
  <si>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</si>
  <si>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</si>
  <si>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</si>
  <si>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</si>
  <si>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</si>
  <si>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</si>
  <si>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</si>
  <si>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</si>
  <si>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</si>
  <si>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</si>
  <si>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</si>
  <si>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</si>
  <si>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</si>
  <si>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</si>
  <si>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</si>
  <si>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</si>
  <si>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</si>
  <si>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</si>
  <si>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</si>
  <si>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</si>
  <si>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</si>
  <si>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</si>
  <si>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</si>
  <si>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</si>
  <si>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</si>
  <si>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</si>
  <si>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</si>
  <si>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</si>
  <si>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</si>
  <si>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</si>
  <si>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</si>
  <si>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</si>
  <si>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</si>
  <si>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</si>
  <si>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</si>
  <si>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</si>
  <si>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</si>
  <si>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</si>
  <si>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</si>
  <si>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</si>
  <si>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</si>
  <si>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</si>
  <si>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</si>
  <si>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</si>
  <si>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</si>
  <si>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</si>
  <si>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</si>
  <si>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</si>
  <si>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</si>
  <si>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</si>
  <si>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</si>
  <si>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</si>
  <si>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</si>
  <si>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</si>
  <si>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</si>
  <si>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</si>
  <si>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</si>
  <si>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</si>
  <si>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</si>
  <si>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</si>
  <si>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</si>
  <si>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</si>
  <si>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</si>
  <si>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</si>
  <si>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</si>
  <si>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</si>
  <si>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</si>
  <si>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</si>
  <si>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</si>
  <si>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</si>
  <si>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</si>
  <si>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</si>
  <si>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</si>
  <si>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</si>
  <si>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</si>
  <si>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</si>
  <si>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</si>
  <si>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</si>
  <si>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</si>
  <si>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</si>
  <si>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</si>
  <si>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</si>
  <si>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</si>
  <si>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</si>
  <si>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</si>
  <si>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</si>
  <si>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</si>
  <si>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</si>
  <si>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</si>
  <si>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</si>
  <si>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</si>
  <si>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</si>
  <si>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</si>
  <si>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</si>
  <si>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</si>
  <si>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</si>
  <si>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</si>
  <si>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</si>
  <si>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</si>
  <si>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</si>
  <si>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</si>
  <si>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</si>
  <si>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</si>
  <si>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</si>
  <si>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</si>
  <si>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</si>
  <si>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</si>
  <si>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</si>
  <si>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</si>
  <si>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</si>
  <si>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</si>
  <si>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</si>
  <si>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</si>
  <si>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</si>
  <si>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</si>
  <si>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</si>
  <si>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</si>
  <si>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</si>
  <si>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</si>
  <si>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</si>
  <si>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</si>
  <si>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</si>
  <si>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</si>
  <si>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</si>
  <si>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</si>
  <si>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</si>
  <si>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</si>
  <si>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</si>
  <si>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</si>
  <si>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</si>
  <si>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</si>
  <si>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</si>
  <si>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</si>
  <si>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</si>
  <si>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</si>
  <si>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</si>
  <si>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</si>
  <si>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</si>
  <si>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</si>
  <si>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</si>
  <si>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</si>
  <si>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</si>
  <si>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</si>
  <si>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</si>
  <si>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</si>
  <si>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</si>
  <si>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</si>
  <si>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</si>
  <si>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</si>
  <si>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</si>
  <si>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</si>
  <si>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</si>
  <si>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</si>
  <si>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</si>
  <si>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</si>
  <si>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</si>
  <si>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</si>
  <si>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</si>
  <si>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</si>
  <si>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</si>
  <si>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</si>
  <si>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</si>
  <si>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</si>
  <si>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</si>
  <si>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</si>
  <si>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</si>
  <si>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</si>
  <si>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</si>
  <si>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</si>
  <si>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</si>
  <si>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</si>
  <si>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</si>
  <si>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</si>
  <si>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</si>
  <si>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</si>
  <si>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</si>
  <si>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</si>
  <si>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</si>
  <si>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</si>
  <si>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</si>
  <si>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</si>
  <si>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</si>
  <si>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</si>
  <si>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</si>
  <si>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</si>
  <si>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</si>
  <si>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</si>
  <si>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</si>
  <si>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</si>
  <si>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</si>
  <si>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</si>
  <si>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</si>
  <si>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</si>
  <si>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</si>
  <si>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</si>
  <si>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</si>
  <si>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</si>
  <si>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</si>
  <si>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</si>
  <si>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</si>
  <si>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</si>
  <si>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</si>
  <si>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</si>
  <si>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</si>
  <si>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</si>
  <si>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</si>
  <si>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</si>
  <si>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</si>
  <si>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</si>
  <si>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</si>
  <si>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</si>
  <si>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</si>
  <si>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</si>
  <si>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</si>
  <si>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</si>
  <si>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</si>
  <si>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</si>
  <si>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</si>
  <si>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</si>
  <si>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</si>
  <si>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</si>
  <si>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</si>
  <si>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</si>
  <si>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</si>
  <si>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</si>
  <si>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</si>
  <si>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</si>
  <si>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</si>
  <si>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</si>
  <si>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</si>
  <si>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</si>
  <si>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</si>
  <si>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</si>
  <si>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</si>
  <si>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</si>
  <si>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</si>
  <si>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</si>
  <si>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</si>
  <si>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</si>
  <si>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</si>
  <si>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</si>
  <si>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</si>
  <si>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</si>
  <si>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</si>
  <si>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</si>
  <si>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</si>
  <si>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</si>
  <si>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</si>
  <si>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</si>
  <si>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</si>
  <si>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</si>
  <si>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</si>
  <si>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</si>
  <si>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</si>
  <si>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</si>
  <si>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</si>
  <si>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</si>
  <si>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</si>
  <si>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</si>
  <si>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</si>
  <si>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</si>
  <si>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</si>
  <si>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</si>
  <si>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</si>
  <si>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</si>
  <si>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</si>
  <si>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</si>
  <si>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</si>
  <si>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</si>
  <si>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</si>
  <si>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</si>
  <si>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</si>
  <si>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</si>
  <si>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</si>
  <si>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</si>
  <si>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</si>
  <si>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</si>
  <si>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</si>
  <si>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</si>
  <si>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</si>
  <si>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</si>
  <si>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</si>
  <si>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</si>
  <si>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</si>
  <si>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</si>
  <si>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</si>
  <si>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</si>
  <si>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</si>
  <si>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</si>
  <si>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</si>
  <si>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</si>
  <si>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</si>
  <si>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</si>
  <si>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</si>
  <si>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</si>
  <si>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</si>
  <si>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</si>
  <si>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</si>
  <si>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</si>
  <si>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</si>
  <si>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</si>
  <si>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</si>
  <si>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</si>
  <si>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</si>
  <si>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</si>
  <si>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</si>
  <si>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</si>
  <si>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</si>
  <si>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</si>
  <si>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</si>
  <si>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</si>
  <si>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</si>
  <si>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</si>
  <si>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</si>
  <si>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</si>
  <si>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</si>
  <si>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</si>
  <si>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</si>
  <si>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</si>
  <si>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</si>
  <si>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</si>
  <si>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</si>
  <si>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</si>
  <si>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</si>
  <si>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</si>
  <si>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</si>
  <si>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</si>
  <si>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</si>
  <si>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</si>
  <si>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</si>
  <si>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</si>
  <si>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</si>
  <si>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</si>
  <si>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</si>
  <si>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</si>
  <si>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</si>
  <si>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</si>
  <si>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</si>
  <si>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</si>
  <si>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</si>
  <si>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</si>
  <si>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</si>
  <si>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</si>
  <si>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</si>
  <si>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</si>
  <si>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</si>
  <si>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</si>
  <si>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</si>
  <si>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</si>
  <si>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</si>
  <si>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</si>
  <si>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</si>
  <si>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</si>
  <si>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</si>
  <si>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</si>
  <si>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</si>
  <si>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</si>
  <si>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</si>
  <si>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</si>
  <si>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</si>
  <si>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</si>
  <si>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</si>
  <si>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</si>
  <si>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</si>
  <si>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</si>
  <si>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</si>
  <si>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</si>
  <si>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</si>
  <si>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</si>
  <si>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</si>
  <si>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</si>
  <si>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</si>
  <si>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</si>
  <si>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</si>
  <si>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</si>
  <si>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</si>
  <si>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</si>
  <si>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</si>
  <si>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</si>
  <si>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</si>
  <si>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</si>
  <si>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</si>
  <si>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</si>
  <si>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</si>
  <si>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</si>
  <si>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</si>
  <si>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</si>
  <si>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</si>
  <si>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</si>
  <si>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</si>
  <si>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</si>
  <si>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</si>
  <si>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</si>
  <si>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</si>
  <si>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</si>
  <si>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</si>
  <si>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</si>
  <si>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</si>
  <si>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</si>
  <si>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</si>
  <si>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</si>
  <si>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</si>
  <si>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</si>
  <si>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</si>
  <si>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</si>
  <si>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</si>
  <si>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</si>
  <si>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</si>
  <si>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</si>
  <si>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</si>
  <si>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</si>
  <si>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</si>
  <si>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</si>
  <si>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</si>
  <si>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</si>
  <si>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</si>
  <si>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</si>
  <si>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</si>
  <si>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</si>
  <si>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</si>
  <si>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</si>
  <si>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</si>
  <si>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</si>
  <si>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</si>
  <si>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</si>
  <si>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</si>
  <si>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</si>
  <si>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</si>
  <si>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</si>
  <si>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</si>
  <si>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</si>
  <si>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</si>
  <si>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</si>
  <si>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</si>
  <si>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</si>
  <si>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</si>
  <si>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</si>
  <si>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</si>
  <si>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</si>
  <si>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</si>
  <si>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</si>
  <si>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</si>
  <si>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</si>
  <si>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</si>
  <si>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</si>
  <si>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</si>
  <si>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</si>
  <si>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</si>
  <si>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</si>
  <si>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</si>
  <si>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</si>
  <si>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</si>
  <si>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</si>
  <si>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</si>
  <si>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</si>
  <si>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</si>
  <si>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</si>
  <si>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</si>
  <si>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</si>
  <si>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</si>
  <si>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</si>
  <si>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</si>
  <si>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</si>
  <si>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</si>
  <si>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</si>
  <si>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</si>
  <si>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</si>
  <si>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</si>
  <si>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</si>
  <si>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</si>
  <si>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</si>
  <si>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</si>
  <si>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</si>
  <si>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</si>
  <si>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</si>
  <si>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</si>
  <si>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</si>
  <si>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</si>
  <si>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</si>
  <si>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</si>
  <si>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</si>
  <si>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</si>
  <si>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</si>
  <si>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</si>
  <si>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</si>
  <si>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</si>
  <si>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</si>
  <si>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</si>
  <si>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</si>
  <si>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</si>
  <si>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</si>
  <si>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</si>
  <si>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</si>
  <si>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</si>
  <si>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</si>
  <si>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</si>
  <si>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</si>
  <si>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</si>
  <si>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</si>
  <si>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</si>
  <si>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</si>
  <si>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</si>
  <si>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</si>
  <si>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</si>
  <si>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</si>
  <si>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</si>
  <si>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</si>
  <si>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</si>
  <si>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</si>
  <si>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</si>
  <si>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</si>
  <si>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</si>
  <si>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</si>
  <si>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</si>
  <si>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</si>
  <si>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</si>
  <si>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</si>
  <si>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</si>
  <si>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</si>
  <si>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</si>
  <si>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</si>
  <si>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</si>
  <si>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</si>
  <si>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</si>
  <si>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</si>
  <si>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</si>
  <si>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</si>
  <si>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</si>
  <si>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</si>
  <si>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</si>
  <si>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</si>
  <si>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</si>
  <si>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</si>
  <si>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</si>
  <si>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</si>
  <si>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</si>
  <si>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</si>
  <si>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</si>
  <si>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</si>
  <si>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</si>
  <si>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</si>
  <si>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</si>
  <si>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</si>
  <si>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</si>
  <si>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</si>
  <si>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</si>
  <si>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</si>
  <si>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</si>
  <si>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</si>
  <si>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</si>
  <si>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</si>
  <si>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</si>
  <si>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</si>
  <si>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</si>
  <si>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</si>
  <si>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</si>
  <si>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</si>
  <si>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</si>
  <si>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</si>
  <si>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</si>
  <si>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</si>
  <si>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</si>
  <si>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</si>
  <si>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</si>
  <si>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</si>
  <si>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</si>
  <si>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</si>
  <si>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</si>
  <si>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</si>
  <si>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</si>
  <si>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</si>
  <si>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</si>
  <si>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</si>
  <si>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</si>
  <si>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</si>
  <si>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</si>
  <si>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</si>
  <si>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</si>
  <si>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</si>
  <si>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</si>
  <si>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</si>
  <si>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</si>
  <si>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</si>
  <si>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</si>
  <si>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</si>
  <si>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</si>
  <si>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</si>
  <si>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</si>
  <si>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</si>
  <si>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</si>
  <si>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</si>
  <si>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</si>
  <si>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</si>
  <si>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</si>
  <si>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</si>
  <si>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</si>
  <si>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</si>
  <si>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</si>
  <si>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</si>
  <si>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</si>
  <si>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</si>
  <si>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</si>
  <si>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</si>
  <si>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</si>
  <si>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</si>
  <si>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</si>
  <si>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</si>
  <si>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</si>
  <si>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</si>
  <si>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</si>
  <si>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</si>
  <si>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</si>
  <si>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</si>
  <si>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</si>
  <si>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</si>
  <si>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</si>
  <si>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</si>
  <si>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</si>
  <si>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</si>
  <si>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</si>
  <si>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</si>
  <si>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</si>
  <si>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</si>
  <si>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</si>
  <si>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</si>
  <si>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</si>
  <si>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</si>
  <si>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</si>
  <si>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</si>
  <si>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</si>
  <si>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</si>
  <si>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</si>
  <si>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</si>
  <si>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</si>
  <si>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</si>
  <si>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</si>
  <si>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</si>
  <si>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</si>
  <si>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</si>
  <si>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</si>
  <si>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</si>
  <si>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</si>
  <si>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</si>
  <si>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</si>
  <si>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</si>
  <si>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</si>
  <si>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</si>
  <si>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</si>
  <si>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</si>
  <si>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</si>
  <si>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</si>
  <si>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</si>
  <si>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</si>
  <si>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</si>
  <si>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</si>
  <si>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</si>
  <si>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</si>
  <si>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</si>
  <si>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</si>
  <si>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</si>
  <si>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</si>
  <si>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</si>
  <si>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</si>
  <si>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</si>
  <si>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</si>
  <si>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</si>
  <si>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</si>
  <si>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</si>
  <si>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</si>
  <si>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</si>
  <si>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</si>
  <si>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</si>
  <si>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</si>
  <si>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</si>
  <si>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</si>
  <si>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</si>
  <si>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</si>
  <si>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</si>
  <si>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</si>
  <si>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</si>
  <si>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</si>
  <si>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</si>
  <si>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</si>
  <si>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</si>
  <si>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</si>
  <si>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</si>
  <si>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</si>
  <si>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</si>
  <si>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</si>
  <si>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</si>
  <si>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</si>
  <si>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</si>
  <si>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</si>
  <si>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</si>
  <si>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</si>
  <si>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</si>
  <si>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</si>
  <si>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</si>
  <si>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</si>
  <si>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</si>
  <si>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</si>
  <si>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</si>
  <si>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</si>
  <si>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</si>
  <si>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</si>
  <si>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</si>
  <si>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</si>
  <si>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</si>
  <si>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</si>
  <si>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</si>
  <si>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</si>
  <si>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</si>
  <si>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</si>
  <si>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</si>
  <si>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</si>
  <si>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</si>
  <si>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</si>
  <si>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</si>
  <si>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</si>
  <si>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</si>
  <si>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</si>
  <si>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</si>
  <si>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</si>
  <si>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</si>
  <si>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</si>
  <si>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</si>
  <si>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</si>
  <si>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</si>
  <si>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</si>
  <si>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</si>
  <si>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</si>
  <si>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</si>
  <si>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</si>
  <si>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</si>
  <si>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</si>
  <si>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</si>
  <si>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</si>
  <si>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</si>
  <si>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</si>
  <si>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</si>
  <si>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</si>
  <si>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</si>
  <si>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</si>
  <si>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</si>
  <si>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</si>
  <si>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</si>
  <si>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</si>
  <si>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</si>
  <si>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</si>
  <si>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</si>
  <si>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</si>
  <si>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</si>
  <si>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</si>
  <si>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</si>
  <si>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</si>
  <si>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</si>
  <si>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</si>
  <si>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</si>
  <si>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</si>
  <si>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</si>
  <si>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</si>
  <si>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</si>
  <si>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</si>
  <si>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</si>
  <si>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</si>
  <si>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</si>
  <si>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</si>
  <si>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</si>
  <si>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</si>
  <si>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</si>
  <si>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</si>
  <si>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</si>
  <si>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</si>
  <si>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</si>
  <si>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</si>
  <si>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</si>
  <si>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</si>
  <si>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</si>
  <si>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</si>
  <si>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</si>
  <si>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</si>
  <si>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</si>
  <si>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</si>
  <si>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</si>
  <si>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</si>
  <si>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</si>
  <si>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</si>
  <si>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</si>
  <si>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</si>
  <si>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</si>
  <si>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</si>
  <si>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</si>
  <si>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</si>
  <si>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</si>
  <si>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</si>
  <si>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</si>
  <si>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</si>
  <si>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</si>
  <si>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</si>
  <si>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</si>
  <si>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</si>
  <si>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</si>
  <si>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</si>
  <si>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</si>
  <si>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</si>
  <si>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</si>
  <si>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</si>
  <si>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</si>
  <si>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</si>
  <si>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</si>
  <si>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</si>
  <si>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</si>
  <si>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</si>
  <si>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</si>
  <si>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</si>
  <si>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</si>
  <si>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</si>
  <si>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</si>
  <si>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</si>
  <si>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</si>
  <si>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</si>
  <si>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</si>
  <si>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</si>
  <si>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</si>
  <si>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</si>
  <si>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</si>
  <si>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</si>
  <si>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</si>
  <si>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</si>
  <si>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</si>
  <si>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</si>
  <si>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</si>
  <si>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</si>
  <si>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</si>
  <si>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</si>
  <si>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</si>
  <si>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</si>
  <si>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</si>
  <si>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</si>
  <si>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</si>
  <si>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</si>
  <si>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</si>
  <si>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</si>
  <si>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</si>
  <si>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</si>
  <si>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</si>
  <si>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</si>
  <si>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</si>
  <si>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</si>
  <si>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</si>
  <si>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</si>
  <si>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</si>
  <si>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</si>
  <si>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</si>
  <si>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</si>
  <si>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</si>
  <si>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</si>
  <si>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</si>
  <si>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</si>
  <si>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</si>
  <si>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</si>
  <si>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</si>
  <si>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</si>
  <si>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</si>
  <si>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</si>
  <si>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</si>
  <si>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</si>
  <si>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</si>
  <si>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</si>
  <si>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</si>
  <si>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</si>
  <si>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</si>
  <si>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</si>
  <si>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</si>
  <si>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</si>
  <si>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</si>
  <si>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</si>
  <si>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</si>
  <si>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</si>
  <si>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</si>
  <si>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</si>
  <si>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</si>
  <si>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</si>
  <si>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</si>
  <si>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</si>
  <si>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</si>
  <si>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</si>
  <si>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</si>
  <si>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</si>
  <si>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</si>
  <si>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</si>
  <si>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</si>
  <si>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</si>
  <si>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</si>
  <si>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</si>
  <si>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</si>
  <si>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</si>
  <si>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</si>
  <si>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</si>
  <si>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</si>
  <si>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</si>
  <si>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</si>
  <si>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</si>
  <si>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</si>
  <si>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</si>
  <si>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</si>
  <si>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</si>
  <si>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</si>
  <si>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</si>
  <si>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</si>
  <si>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</si>
  <si>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</si>
  <si>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</si>
  <si>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</si>
  <si>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</si>
  <si>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</si>
  <si>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</si>
  <si>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</si>
  <si>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</si>
  <si>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</si>
  <si>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</si>
  <si>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</si>
  <si>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</si>
  <si>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</si>
  <si>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</si>
  <si>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</si>
  <si>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</si>
  <si>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</si>
  <si>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</si>
  <si>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</si>
  <si>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</si>
  <si>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</si>
  <si>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</si>
  <si>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</si>
  <si>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</si>
  <si>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</si>
  <si>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</si>
  <si>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</si>
  <si>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</si>
  <si>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</si>
  <si>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</si>
  <si>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</si>
  <si>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</si>
  <si>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</si>
  <si>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</si>
  <si>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</si>
  <si>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</si>
  <si>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</si>
  <si>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</si>
  <si>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</si>
  <si>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</si>
  <si>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</si>
  <si>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</si>
  <si>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</si>
  <si>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</si>
  <si>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</si>
  <si>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</si>
  <si>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</si>
  <si>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</si>
  <si>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</si>
  <si>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</si>
  <si>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</si>
  <si>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</si>
  <si>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</si>
  <si>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</si>
  <si>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</si>
  <si>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</si>
  <si>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</si>
  <si>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</si>
  <si>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</si>
  <si>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</si>
  <si>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</si>
  <si>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</si>
  <si>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</si>
  <si>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</si>
  <si>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</si>
  <si>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</si>
  <si>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</si>
  <si>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</si>
  <si>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</si>
  <si>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</si>
  <si>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</si>
  <si>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</si>
  <si>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</si>
  <si>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</si>
  <si>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</si>
  <si>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</si>
  <si>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</si>
  <si>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</si>
  <si>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</si>
  <si>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</si>
  <si>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</si>
  <si>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</si>
  <si>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</si>
  <si>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</si>
  <si>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</si>
  <si>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</si>
  <si>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</si>
  <si>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</si>
  <si>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</si>
  <si>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</si>
  <si>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</si>
  <si>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</si>
  <si>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</si>
  <si>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</si>
  <si>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</si>
  <si>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</si>
  <si>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</si>
  <si>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</si>
  <si>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</si>
  <si>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</si>
  <si>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</si>
  <si>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</si>
  <si>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</si>
  <si>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</si>
  <si>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</si>
  <si>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</si>
  <si>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</si>
  <si>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</si>
  <si>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</si>
  <si>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</si>
  <si>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</si>
  <si>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</si>
  <si>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</si>
  <si>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</si>
  <si>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</si>
  <si>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</si>
  <si>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</si>
  <si>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</si>
  <si>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</si>
  <si>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</si>
  <si>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</si>
  <si>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</si>
  <si>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</si>
  <si>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</si>
  <si>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</si>
  <si>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</si>
  <si>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</si>
  <si>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</si>
  <si>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</si>
  <si>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</si>
  <si>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</si>
  <si>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</si>
  <si>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</si>
  <si>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</si>
  <si>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</si>
  <si>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</si>
  <si>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</si>
  <si>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</si>
  <si>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</si>
  <si>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</si>
  <si>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</si>
  <si>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</si>
  <si>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</si>
  <si>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</si>
  <si>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</si>
  <si>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</si>
  <si>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</si>
  <si>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</si>
  <si>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</si>
  <si>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</si>
  <si>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</si>
  <si>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</si>
  <si>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</si>
  <si>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</si>
  <si>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</si>
  <si>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</si>
  <si>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</si>
  <si>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</si>
  <si>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</si>
  <si>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</si>
  <si>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</si>
  <si>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</si>
  <si>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</si>
  <si>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</si>
  <si>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</si>
  <si>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</si>
  <si>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</si>
  <si>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</si>
  <si>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</si>
  <si>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</si>
  <si>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</si>
  <si>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</si>
  <si>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</si>
  <si>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</si>
  <si>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</si>
  <si>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</si>
  <si>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</si>
  <si>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</si>
  <si>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</si>
  <si>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</si>
  <si>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</si>
  <si>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</si>
  <si>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</si>
  <si>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</si>
  <si>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</si>
  <si>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</si>
  <si>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</si>
  <si>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</si>
  <si>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</si>
  <si>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</si>
  <si>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</si>
  <si>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</si>
  <si>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</si>
  <si>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</si>
  <si>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</si>
  <si>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</si>
  <si>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</si>
  <si>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</si>
  <si>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</si>
  <si>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</si>
  <si>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</si>
  <si>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</si>
  <si>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</si>
  <si>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</si>
  <si>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</si>
  <si>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</si>
  <si>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</si>
  <si>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</si>
  <si>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</si>
  <si>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</si>
  <si>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</si>
  <si>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</si>
  <si>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</si>
  <si>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</si>
  <si>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</si>
  <si>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</si>
  <si>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</si>
  <si>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</si>
  <si>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</si>
  <si>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</si>
  <si>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</si>
  <si>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</si>
  <si>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</si>
  <si>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</si>
  <si>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</si>
  <si>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</si>
  <si>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</si>
  <si>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</si>
  <si>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</si>
  <si>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</si>
  <si>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</si>
  <si>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</si>
  <si>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</si>
  <si>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</si>
  <si>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</si>
  <si>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</si>
  <si>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</si>
  <si>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</si>
  <si>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</si>
  <si>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</si>
  <si>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</si>
  <si>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</si>
  <si>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</si>
  <si>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</si>
  <si>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</si>
  <si>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</si>
  <si>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</si>
  <si>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</si>
  <si>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</si>
  <si>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</si>
  <si>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</si>
  <si>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</si>
  <si>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</si>
  <si>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</si>
  <si>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</si>
  <si>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</si>
  <si>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</si>
  <si>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</si>
  <si>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</si>
  <si>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</si>
  <si>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</si>
  <si>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</si>
  <si>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</si>
  <si>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</si>
  <si>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</si>
  <si>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</si>
  <si>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</si>
  <si>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</si>
  <si>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</si>
  <si>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</si>
  <si>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</si>
  <si>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</si>
  <si>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</si>
  <si>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</si>
  <si>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</si>
  <si>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</si>
  <si>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</si>
  <si>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</si>
  <si>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</si>
  <si>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</si>
  <si>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</si>
  <si>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</si>
  <si>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</si>
  <si>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</si>
  <si>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</si>
  <si>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</si>
  <si>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</si>
  <si>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</si>
  <si>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</si>
  <si>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</si>
  <si>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</si>
  <si>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</si>
  <si>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</si>
  <si>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</si>
  <si>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</si>
  <si>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</si>
  <si>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</si>
  <si>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</si>
  <si>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</si>
  <si>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</si>
  <si>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</si>
  <si>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</si>
  <si>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</si>
  <si>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</si>
  <si>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</si>
  <si>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</si>
  <si>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</si>
  <si>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</si>
  <si>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</si>
  <si>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</si>
  <si>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</si>
  <si>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</si>
  <si>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</si>
  <si>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</si>
  <si>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</si>
  <si>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</si>
  <si>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</si>
  <si>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</si>
  <si>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</si>
  <si>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</si>
  <si>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</si>
  <si>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</si>
  <si>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</si>
  <si>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</si>
  <si>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</si>
  <si>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</si>
  <si>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</si>
  <si>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</si>
  <si>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</si>
  <si>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</si>
  <si>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</si>
  <si>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</si>
  <si>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</si>
  <si>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</si>
  <si>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</si>
  <si>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</si>
  <si>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</si>
  <si>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</si>
  <si>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</si>
  <si>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</si>
  <si>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</si>
  <si>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</si>
  <si>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</si>
  <si>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</si>
  <si>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</si>
  <si>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</si>
  <si>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</si>
  <si>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</si>
  <si>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</si>
  <si>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</si>
  <si>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</si>
  <si>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</si>
  <si>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</si>
  <si>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</si>
  <si>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</si>
  <si>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</si>
  <si>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</si>
  <si>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</si>
  <si>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</si>
  <si>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</si>
  <si>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</si>
  <si>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</si>
  <si>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</si>
  <si>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</si>
  <si>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</si>
  <si>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</si>
  <si>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</si>
  <si>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</si>
  <si>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</si>
  <si>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</si>
  <si>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</si>
  <si>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</si>
  <si>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</si>
  <si>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</si>
  <si>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</si>
  <si>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</si>
  <si>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</si>
  <si>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</si>
  <si>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</si>
  <si>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</si>
  <si>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</si>
  <si>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</si>
  <si>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</si>
  <si>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</si>
  <si>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</si>
  <si>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</si>
  <si>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</si>
  <si>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</si>
  <si>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</si>
  <si>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</si>
  <si>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</si>
  <si>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</si>
  <si>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</si>
  <si>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</si>
  <si>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</si>
  <si>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</si>
  <si>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</si>
  <si>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</si>
  <si>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</si>
  <si>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</si>
  <si>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</si>
  <si>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</si>
  <si>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</si>
  <si>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</si>
  <si>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</si>
  <si>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</si>
  <si>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</si>
  <si>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</si>
  <si>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</si>
  <si>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</si>
  <si>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</si>
  <si>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</si>
  <si>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</si>
  <si>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</si>
  <si>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</si>
  <si>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</si>
  <si>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</si>
  <si>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</si>
  <si>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</si>
  <si>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</si>
  <si>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</si>
  <si>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</si>
  <si>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</si>
  <si>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</si>
  <si>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</si>
  <si>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</si>
  <si>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</si>
  <si>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</si>
  <si>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</si>
  <si>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</si>
  <si>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</si>
  <si>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</si>
  <si>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</si>
  <si>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</si>
  <si>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</si>
  <si>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</si>
  <si>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</si>
  <si>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</si>
  <si>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</si>
  <si>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</si>
  <si>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</si>
  <si>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</si>
  <si>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</si>
  <si>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</si>
  <si>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</si>
  <si>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</si>
  <si>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</si>
  <si>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</si>
  <si>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</si>
  <si>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</si>
  <si>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</si>
  <si>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</si>
  <si>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</si>
  <si>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</si>
  <si>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</si>
  <si>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</si>
  <si>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</si>
  <si>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</si>
  <si>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</si>
  <si>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</si>
  <si>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</si>
  <si>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</si>
  <si>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</si>
  <si>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</si>
  <si>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</si>
  <si>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</si>
  <si>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</si>
  <si>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</si>
  <si>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</si>
  <si>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</si>
  <si>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</si>
  <si>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</si>
  <si>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</si>
  <si>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</si>
  <si>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</si>
  <si>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</si>
  <si>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</si>
  <si>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</si>
  <si>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</si>
  <si>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</si>
  <si>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</si>
  <si>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</si>
  <si>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</si>
  <si>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</si>
  <si>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</si>
  <si>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</si>
  <si>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</si>
  <si>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</si>
  <si>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</si>
  <si>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</si>
  <si>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</si>
  <si>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</si>
  <si>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</si>
  <si>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</si>
  <si>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</si>
  <si>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</si>
  <si>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</si>
  <si>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</si>
  <si>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</si>
  <si>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</si>
  <si>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</si>
  <si>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</si>
  <si>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</si>
  <si>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</si>
  <si>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</si>
  <si>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</si>
  <si>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</si>
  <si>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</si>
  <si>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</si>
  <si>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</si>
  <si>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</si>
  <si>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</si>
  <si>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</si>
  <si>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</si>
  <si>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</si>
  <si>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</si>
  <si>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</si>
  <si>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</si>
  <si>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</si>
  <si>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</si>
  <si>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</si>
  <si>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</si>
  <si>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</si>
  <si>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</si>
  <si>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</si>
  <si>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</si>
  <si>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</si>
  <si>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</si>
  <si>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</si>
  <si>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</si>
  <si>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</si>
  <si>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</si>
  <si>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</si>
  <si>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</si>
  <si>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</si>
  <si>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</si>
  <si>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</si>
  <si>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</si>
  <si>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</si>
  <si>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</si>
  <si>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</si>
  <si>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</si>
  <si>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</si>
  <si>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</si>
  <si>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</si>
  <si>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</si>
  <si>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</si>
  <si>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</si>
  <si>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</si>
  <si>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</si>
  <si>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</si>
  <si>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</si>
  <si>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</si>
  <si>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</si>
  <si>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</si>
  <si>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</si>
  <si>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</si>
  <si>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</si>
  <si>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</si>
  <si>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</si>
  <si>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</si>
  <si>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</si>
  <si>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</si>
  <si>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</si>
  <si>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</si>
  <si>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</si>
  <si>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</si>
  <si>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</si>
  <si>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</si>
  <si>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</si>
  <si>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</si>
  <si>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</si>
  <si>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</si>
  <si>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</si>
  <si>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</si>
  <si>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</si>
  <si>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</si>
  <si>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</si>
  <si>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</si>
  <si>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</si>
  <si>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</si>
  <si>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</si>
  <si>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</si>
  <si>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</si>
  <si>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</si>
  <si>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</si>
  <si>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</si>
  <si>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</si>
  <si>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</si>
  <si>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</si>
  <si>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</si>
  <si>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</si>
  <si>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</si>
  <si>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</si>
  <si>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</si>
  <si>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</si>
  <si>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</si>
  <si>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</si>
  <si>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</si>
  <si>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</si>
  <si>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</si>
  <si>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</si>
  <si>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</si>
  <si>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</si>
  <si>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</si>
  <si>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</si>
  <si>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</si>
  <si>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</si>
  <si>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</si>
  <si>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</si>
  <si>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</si>
  <si>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</si>
  <si>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</si>
  <si>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</si>
  <si>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</si>
  <si>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</si>
  <si>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</si>
  <si>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</si>
  <si>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</si>
  <si>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</si>
  <si>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</si>
  <si>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</si>
  <si>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</si>
  <si>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</si>
  <si>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</si>
  <si>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</si>
  <si>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</si>
  <si>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</si>
  <si>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</si>
  <si>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</si>
  <si>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</si>
  <si>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</si>
  <si>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</si>
  <si>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</si>
  <si>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</si>
  <si>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</si>
  <si>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</si>
  <si>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</si>
  <si>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</si>
  <si>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</si>
  <si>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</si>
  <si>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</si>
  <si>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</si>
  <si>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</si>
  <si>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</si>
  <si>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</si>
  <si>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</si>
  <si>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</si>
  <si>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</si>
  <si>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</si>
  <si>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</si>
  <si>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</si>
  <si>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</si>
  <si>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</si>
  <si>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</si>
  <si>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</si>
  <si>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</si>
  <si>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</si>
  <si>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</si>
  <si>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</si>
  <si>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</si>
  <si>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</si>
  <si>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</si>
  <si>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</si>
  <si>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</si>
  <si>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</si>
  <si>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</si>
  <si>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</si>
  <si>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</si>
  <si>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</si>
  <si>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</si>
  <si>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</si>
  <si>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</si>
  <si>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</si>
  <si>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</si>
  <si>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</si>
  <si>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</si>
  <si>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</si>
  <si>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</si>
  <si>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</si>
  <si>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</si>
  <si>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</si>
  <si>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</si>
  <si>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</si>
  <si>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</si>
  <si>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</si>
  <si>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</si>
  <si>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</si>
  <si>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</si>
  <si>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</si>
  <si>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</si>
  <si>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</si>
  <si>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</si>
  <si>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</si>
  <si>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</si>
  <si>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</si>
  <si>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</si>
  <si>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</si>
  <si>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</si>
  <si>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</si>
  <si>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</si>
  <si>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</si>
  <si>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</si>
  <si>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</si>
  <si>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</si>
  <si>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</si>
  <si>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</si>
  <si>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</si>
  <si>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</si>
  <si>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</si>
  <si>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</si>
  <si>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</si>
  <si>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</si>
  <si>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</si>
  <si>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</si>
  <si>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</si>
  <si>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</si>
  <si>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</si>
  <si>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</si>
  <si>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</si>
  <si>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</si>
  <si>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</si>
  <si>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</si>
  <si>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</si>
  <si>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</si>
  <si>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</si>
  <si>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</si>
  <si>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</si>
  <si>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</si>
  <si>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</si>
  <si>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</si>
  <si>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</si>
  <si>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</si>
  <si>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</si>
  <si>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</si>
  <si>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</si>
  <si>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</si>
  <si>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</si>
  <si>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</si>
  <si>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</si>
  <si>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</si>
  <si>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</si>
  <si>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</si>
  <si>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</si>
  <si>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</si>
  <si>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</si>
  <si>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</si>
  <si>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</si>
  <si>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</si>
  <si>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</si>
  <si>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</si>
  <si>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</si>
  <si>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</si>
  <si>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</si>
  <si>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</si>
  <si>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</si>
  <si>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</si>
  <si>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</si>
  <si>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</si>
  <si>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</si>
  <si>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</si>
  <si>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</si>
  <si>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</si>
  <si>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</si>
  <si>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</si>
  <si>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</si>
  <si>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</si>
  <si>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</si>
  <si>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</si>
  <si>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</si>
  <si>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</si>
  <si>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</si>
  <si>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</si>
  <si>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</si>
  <si>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</si>
  <si>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</si>
  <si>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</si>
  <si>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</si>
  <si>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</si>
  <si>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</si>
  <si>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</si>
  <si>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</si>
  <si>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</si>
  <si>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</si>
  <si>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</si>
  <si>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</si>
  <si>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</si>
  <si>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</si>
  <si>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</si>
  <si>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</si>
  <si>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</si>
  <si>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</si>
  <si>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</si>
  <si>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</si>
  <si>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</si>
  <si>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</si>
  <si>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</si>
  <si>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</si>
  <si>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</si>
  <si>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</si>
  <si>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</si>
  <si>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</si>
  <si>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</si>
  <si>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</si>
  <si>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</si>
  <si>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</si>
  <si>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</si>
  <si>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</si>
  <si>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</si>
  <si>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</si>
  <si>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</si>
  <si>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</si>
  <si>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</si>
  <si>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</si>
  <si>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</si>
  <si>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</si>
  <si>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</si>
  <si>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</si>
  <si>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</si>
  <si>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</si>
  <si>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</si>
  <si>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</si>
  <si>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</si>
  <si>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</si>
  <si>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</si>
  <si>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</si>
  <si>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</si>
  <si>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</si>
  <si>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</si>
  <si>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</si>
  <si>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</si>
  <si>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</si>
  <si>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</si>
  <si>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</si>
  <si>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</si>
  <si>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</si>
  <si>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</si>
  <si>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</si>
  <si>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</si>
  <si>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</si>
  <si>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</si>
  <si>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</si>
  <si>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</si>
  <si>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</si>
  <si>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</si>
  <si>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</si>
  <si>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</si>
  <si>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</si>
  <si>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</si>
  <si>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</si>
  <si>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</si>
  <si>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</si>
  <si>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</si>
  <si>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</si>
  <si>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</si>
  <si>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</si>
  <si>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</si>
  <si>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</si>
  <si>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</si>
  <si>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</si>
  <si>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</si>
  <si>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</si>
  <si>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</si>
  <si>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</si>
  <si>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</si>
  <si>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</si>
  <si>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</si>
  <si>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</si>
  <si>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</si>
  <si>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</si>
  <si>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</si>
  <si>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</si>
  <si>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</si>
  <si>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</si>
  <si>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</si>
  <si>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</si>
  <si>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</si>
  <si>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</si>
  <si>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</si>
  <si>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</si>
  <si>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</si>
  <si>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</si>
  <si>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</si>
  <si>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</si>
  <si>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</si>
  <si>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</si>
  <si>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</si>
  <si>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</si>
  <si>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</si>
  <si>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</si>
  <si>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</si>
  <si>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</si>
  <si>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</si>
  <si>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</si>
  <si>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</si>
  <si>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</si>
  <si>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</si>
  <si>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</si>
  <si>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</si>
  <si>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</si>
  <si>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</si>
  <si>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</si>
  <si>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</si>
  <si>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</si>
  <si>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</si>
  <si>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</si>
  <si>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</si>
  <si>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</si>
  <si>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</si>
  <si>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</si>
  <si>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</si>
  <si>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</si>
  <si>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</si>
  <si>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</si>
  <si>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</si>
  <si>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</si>
  <si>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</si>
  <si>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</si>
  <si>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</si>
  <si>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</si>
  <si>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</si>
  <si>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</si>
  <si>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</si>
  <si>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</si>
  <si>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</si>
  <si>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</si>
  <si>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</si>
  <si>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</si>
  <si>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</si>
  <si>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</si>
  <si>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</si>
  <si>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</si>
  <si>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</si>
  <si>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</si>
  <si>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</si>
  <si>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</si>
  <si>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</si>
  <si>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</si>
  <si>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</si>
  <si>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</si>
  <si>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</si>
  <si>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</si>
  <si>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</si>
  <si>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</si>
  <si>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</si>
  <si>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</si>
  <si>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</si>
  <si>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</si>
  <si>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</si>
  <si>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</si>
  <si>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</si>
  <si>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</si>
  <si>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</si>
  <si>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</si>
  <si>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</si>
  <si>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</si>
  <si>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</si>
  <si>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</si>
  <si>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</si>
  <si>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</si>
  <si>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</si>
  <si>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</si>
  <si>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</si>
  <si>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</si>
  <si>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</si>
  <si>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</si>
  <si>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</si>
  <si>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</si>
  <si>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</si>
  <si>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</si>
  <si>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</si>
  <si>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</si>
  <si>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</si>
  <si>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</si>
  <si>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</si>
  <si>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</si>
  <si>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</si>
  <si>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</si>
  <si>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</si>
  <si>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</si>
  <si>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</si>
  <si>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</si>
  <si>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</si>
  <si>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</si>
  <si>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</si>
  <si>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</si>
  <si>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</si>
  <si>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</si>
  <si>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</si>
  <si>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</si>
  <si>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</si>
  <si>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</si>
  <si>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</si>
  <si>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</si>
  <si>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</si>
  <si>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</si>
  <si>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</si>
  <si>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</si>
  <si>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</si>
  <si>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</si>
  <si>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</si>
  <si>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</si>
  <si>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</si>
  <si>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</si>
  <si>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</si>
  <si>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</si>
  <si>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</si>
  <si>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</si>
  <si>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</si>
  <si>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</si>
  <si>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</si>
  <si>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</si>
  <si>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</si>
  <si>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</si>
  <si>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</si>
  <si>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</si>
  <si>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</si>
  <si>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</si>
  <si>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</si>
  <si>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</si>
  <si>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</si>
  <si>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</si>
  <si>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</si>
  <si>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</si>
  <si>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</si>
  <si>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</si>
  <si>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</si>
  <si>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</si>
  <si>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</si>
  <si>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</si>
  <si>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</si>
  <si>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</si>
  <si>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</si>
  <si>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</si>
  <si>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</si>
  <si>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</si>
  <si>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</si>
  <si>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</si>
  <si>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</si>
  <si>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</si>
  <si>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</si>
  <si>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</si>
  <si>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</si>
  <si>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</si>
  <si>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</si>
  <si>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</si>
  <si>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</si>
  <si>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</si>
  <si>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</si>
  <si>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</si>
  <si>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</si>
  <si>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</si>
  <si>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</si>
  <si>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</si>
  <si>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</si>
  <si>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</si>
  <si>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</si>
  <si>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</si>
  <si>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</si>
  <si>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</si>
  <si>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</si>
  <si>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</si>
  <si>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</si>
  <si>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</si>
  <si>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</si>
  <si>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</si>
  <si>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</si>
  <si>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</si>
  <si>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</si>
  <si>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</si>
  <si>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</si>
  <si>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</si>
  <si>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</si>
  <si>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</si>
  <si>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</si>
  <si>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</si>
  <si>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</si>
  <si>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</si>
  <si>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</si>
  <si>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</si>
  <si>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</si>
  <si>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</si>
  <si>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</si>
  <si>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</si>
  <si>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</si>
  <si>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</si>
  <si>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</si>
  <si>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</si>
  <si>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</si>
  <si>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</si>
  <si>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</si>
  <si>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</si>
  <si>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</si>
  <si>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</si>
  <si>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</si>
  <si>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</si>
  <si>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</si>
  <si>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</si>
  <si>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</si>
  <si>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</si>
  <si>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</si>
  <si>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</si>
  <si>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</si>
  <si>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</si>
  <si>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</si>
  <si>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</si>
  <si>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</si>
  <si>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</si>
  <si>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</si>
  <si>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</si>
  <si>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</si>
  <si>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</si>
  <si>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</si>
  <si>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</si>
  <si>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</si>
  <si>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</si>
  <si>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</si>
  <si>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</si>
  <si>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</si>
  <si>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</si>
  <si>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</si>
  <si>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</si>
  <si>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</si>
  <si>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</si>
  <si>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</si>
  <si>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</si>
  <si>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</si>
  <si>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</si>
  <si>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</si>
  <si>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</si>
  <si>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</si>
  <si>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</si>
  <si>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</si>
  <si>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</si>
  <si>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</si>
  <si>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</si>
  <si>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</si>
  <si>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</si>
  <si>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</si>
  <si>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</si>
  <si>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</si>
  <si>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</si>
  <si>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</si>
  <si>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</si>
  <si>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</si>
  <si>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</si>
  <si>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</si>
  <si>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</si>
  <si>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</si>
  <si>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</si>
  <si>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</si>
  <si>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</si>
  <si>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</si>
  <si>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</si>
  <si>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</si>
  <si>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</si>
  <si>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</si>
  <si>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</si>
  <si>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</si>
  <si>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</si>
  <si>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</si>
  <si>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</si>
  <si>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</si>
  <si>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</si>
  <si>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</si>
  <si>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</si>
  <si>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</si>
  <si>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</si>
  <si>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</si>
  <si>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</si>
  <si>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</si>
  <si>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</si>
  <si>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</si>
  <si>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</si>
  <si>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</si>
  <si>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</si>
  <si>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</si>
  <si>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</si>
  <si>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</si>
  <si>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</si>
  <si>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</si>
  <si>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</si>
  <si>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</si>
  <si>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</si>
  <si>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</si>
  <si>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</si>
  <si>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</si>
  <si>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</si>
  <si>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</si>
  <si>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</si>
  <si>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</si>
  <si>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</si>
  <si>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</si>
  <si>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</si>
  <si>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</si>
  <si>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</si>
  <si>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</si>
  <si>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</si>
  <si>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</si>
  <si>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</si>
  <si>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</si>
  <si>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</si>
  <si>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</si>
  <si>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</si>
  <si>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</si>
  <si>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</si>
  <si>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</si>
  <si>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</si>
  <si>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</si>
  <si>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</si>
  <si>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</si>
  <si>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</si>
  <si>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</si>
  <si>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</si>
  <si>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</si>
  <si>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</si>
  <si>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</si>
  <si>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</si>
  <si>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</si>
  <si>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</si>
  <si>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</si>
  <si>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</si>
  <si>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</si>
  <si>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</si>
  <si>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</si>
  <si>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</si>
  <si>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</si>
  <si>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</si>
  <si>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</si>
  <si>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</si>
  <si>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</si>
  <si>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</si>
  <si>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</si>
  <si>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</si>
  <si>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</si>
  <si>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</si>
  <si>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</si>
  <si>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</si>
  <si>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</si>
  <si>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</si>
  <si>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</si>
  <si>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</si>
  <si>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</si>
  <si>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</si>
  <si>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</si>
  <si>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</si>
  <si>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</si>
  <si>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</si>
  <si>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</si>
  <si>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</si>
  <si>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</si>
  <si>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</si>
  <si>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</si>
  <si>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</si>
  <si>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</si>
  <si>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</si>
  <si>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</si>
  <si>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</si>
  <si>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</si>
  <si>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</si>
  <si>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</si>
  <si>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</si>
  <si>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</si>
  <si>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</si>
  <si>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</si>
  <si>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</si>
  <si>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</si>
  <si>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</si>
  <si>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</si>
  <si>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</si>
  <si>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</si>
  <si>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</si>
  <si>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</si>
  <si>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</si>
  <si>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</si>
  <si>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</si>
  <si>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</si>
  <si>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</si>
  <si>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</si>
  <si>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</si>
  <si>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</si>
  <si>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</si>
  <si>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</si>
  <si>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</si>
  <si>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</si>
  <si>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</si>
  <si>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</si>
  <si>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</si>
  <si>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</si>
  <si>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</si>
  <si>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</si>
  <si>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</si>
  <si>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</si>
  <si>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</si>
  <si>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</si>
  <si>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</si>
  <si>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</si>
  <si>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</si>
  <si>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</si>
  <si>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</si>
  <si>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</si>
  <si>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</si>
  <si>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</si>
  <si>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</si>
  <si>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</si>
  <si>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</si>
  <si>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</si>
  <si>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</si>
  <si>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</si>
  <si>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</si>
  <si>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</si>
  <si>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</si>
  <si>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</si>
  <si>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</si>
  <si>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</si>
  <si>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</si>
  <si>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</si>
  <si>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</si>
  <si>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</si>
  <si>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</si>
  <si>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</si>
  <si>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</si>
  <si>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</si>
  <si>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</si>
  <si>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</si>
  <si>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</si>
  <si>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</si>
  <si>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</si>
  <si>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</si>
  <si>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</si>
  <si>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</si>
  <si>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</si>
  <si>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</si>
  <si>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</si>
  <si>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</si>
  <si>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</si>
  <si>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</si>
  <si>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</si>
  <si>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</si>
  <si>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</si>
  <si>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</si>
  <si>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</si>
  <si>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</si>
  <si>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</si>
  <si>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</si>
  <si>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</si>
  <si>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</si>
  <si>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</si>
  <si>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</si>
  <si>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</si>
  <si>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</si>
  <si>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</si>
  <si>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</si>
  <si>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</si>
  <si>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</si>
  <si>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</si>
  <si>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</si>
  <si>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</si>
  <si>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</si>
  <si>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</si>
  <si>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</si>
  <si>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</si>
  <si>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</si>
  <si>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</si>
  <si>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</si>
  <si>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</si>
  <si>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</si>
  <si>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</si>
  <si>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</si>
  <si>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</si>
  <si>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</si>
  <si>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</si>
  <si>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</si>
  <si>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</si>
  <si>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</si>
  <si>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</si>
  <si>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</si>
  <si>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</si>
  <si>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</si>
  <si>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</si>
  <si>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</si>
  <si>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</si>
  <si>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</si>
  <si>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</si>
  <si>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</si>
  <si>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</si>
  <si>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</si>
  <si>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</si>
  <si>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</si>
  <si>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</si>
  <si>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</si>
  <si>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</si>
  <si>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</si>
  <si>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</si>
  <si>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</si>
  <si>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</si>
  <si>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</si>
  <si>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</si>
  <si>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</si>
  <si>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</si>
  <si>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</si>
  <si>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</si>
  <si>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</si>
  <si>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</si>
  <si>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</si>
  <si>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</si>
  <si>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</si>
  <si>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</si>
  <si>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</si>
  <si>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</si>
  <si>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</si>
  <si>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</si>
  <si>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</si>
  <si>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</si>
  <si>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</si>
  <si>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</si>
  <si>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</si>
  <si>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</si>
  <si>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</si>
  <si>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</si>
  <si>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</si>
  <si>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</si>
  <si>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</si>
  <si>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</si>
  <si>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</si>
  <si>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</si>
  <si>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</si>
  <si>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</si>
  <si>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</si>
  <si>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</si>
  <si>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</si>
  <si>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</si>
  <si>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</si>
  <si>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</si>
  <si>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</si>
  <si>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</si>
  <si>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</si>
  <si>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</si>
  <si>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</si>
  <si>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</si>
  <si>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</si>
  <si>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</si>
  <si>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</si>
  <si>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</si>
  <si>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</si>
  <si>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</si>
  <si>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</si>
  <si>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</si>
  <si>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</si>
  <si>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</si>
  <si>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</si>
  <si>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</si>
  <si>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</si>
  <si>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</si>
  <si>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</si>
  <si>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</si>
  <si>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</si>
  <si>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</si>
  <si>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</si>
  <si>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</si>
  <si>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</si>
  <si>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</si>
  <si>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</si>
  <si>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</si>
  <si>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</si>
  <si>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</si>
  <si>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</si>
  <si>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</si>
  <si>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</si>
  <si>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</si>
  <si>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</si>
  <si>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</si>
  <si>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</si>
  <si>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</si>
  <si>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</si>
  <si>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</si>
  <si>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</si>
  <si>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</si>
  <si>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</si>
  <si>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</si>
  <si>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</si>
  <si>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</si>
  <si>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</si>
  <si>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</si>
  <si>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</si>
  <si>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</si>
  <si>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</si>
  <si>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</si>
  <si>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</si>
  <si>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</si>
  <si>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</si>
  <si>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</si>
  <si>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</si>
  <si>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</si>
  <si>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</si>
  <si>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</si>
  <si>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</si>
  <si>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</si>
  <si>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</si>
  <si>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</si>
  <si>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</si>
  <si>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</si>
  <si>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</si>
  <si>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</si>
  <si>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</si>
  <si>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</si>
  <si>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</si>
  <si>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</si>
  <si>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</si>
  <si>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</si>
  <si>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</si>
  <si>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</si>
  <si>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</si>
  <si>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</si>
  <si>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</si>
  <si>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</si>
  <si>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</si>
  <si>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</si>
  <si>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</si>
  <si>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</si>
  <si>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</si>
  <si>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</si>
  <si>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</si>
  <si>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</si>
  <si>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</si>
  <si>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</si>
  <si>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</si>
  <si>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</si>
  <si>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</si>
  <si>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</si>
  <si>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</si>
  <si>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</si>
  <si>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</si>
  <si>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</si>
  <si>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</si>
  <si>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</si>
  <si>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</si>
  <si>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</si>
  <si>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</si>
  <si>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</si>
  <si>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</si>
  <si>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</si>
  <si>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</si>
  <si>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</si>
  <si>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</si>
  <si>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</si>
  <si>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</si>
  <si>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</si>
  <si>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</si>
  <si>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</si>
  <si>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</si>
  <si>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</si>
  <si>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</si>
  <si>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</si>
  <si>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</si>
  <si>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</si>
  <si>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</si>
  <si>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</si>
  <si>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</si>
  <si>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</si>
  <si>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</si>
  <si>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</si>
  <si>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</si>
  <si>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</si>
  <si>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</si>
  <si>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</si>
  <si>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</si>
  <si>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</si>
  <si>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</si>
  <si>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</si>
  <si>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</si>
  <si>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</si>
  <si>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</si>
  <si>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</si>
  <si>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</si>
  <si>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</si>
  <si>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</si>
  <si>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</si>
  <si>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</si>
  <si>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</si>
  <si>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</si>
  <si>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</si>
  <si>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</si>
  <si>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</si>
  <si>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</si>
  <si>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</si>
  <si>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</si>
  <si>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</si>
  <si>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</si>
  <si>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</si>
  <si>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</si>
  <si>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</si>
  <si>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</si>
  <si>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</si>
  <si>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</si>
  <si>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</si>
  <si>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</si>
  <si>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</si>
  <si>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</si>
  <si>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</si>
  <si>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</si>
  <si>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</si>
  <si>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</si>
  <si>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</si>
  <si>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</si>
  <si>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</si>
  <si>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</si>
  <si>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</si>
  <si>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</si>
  <si>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</si>
  <si>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</si>
  <si>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</si>
  <si>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</si>
  <si>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</si>
  <si>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</si>
  <si>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</si>
  <si>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</si>
  <si>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</si>
  <si>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</si>
  <si>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</si>
  <si>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</si>
  <si>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</si>
  <si>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</si>
  <si>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</si>
  <si>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</si>
  <si>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</si>
  <si>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</si>
  <si>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</si>
  <si>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</si>
  <si>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</si>
  <si>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</si>
  <si>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</si>
  <si>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</si>
  <si>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</si>
  <si>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</si>
  <si>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</si>
  <si>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</si>
  <si>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</si>
  <si>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</si>
  <si>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</si>
  <si>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</si>
  <si>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</si>
  <si>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</si>
  <si>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</si>
  <si>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</si>
  <si>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</si>
  <si>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</si>
  <si>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</si>
  <si>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</si>
  <si>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</si>
  <si>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</si>
  <si>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</si>
  <si>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</si>
  <si>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</si>
  <si>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</si>
  <si>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</si>
  <si>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</si>
  <si>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</si>
  <si>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</si>
  <si>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</si>
  <si>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</si>
  <si>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</si>
  <si>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</si>
  <si>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</si>
  <si>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</si>
  <si>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</si>
  <si>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</si>
  <si>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</si>
  <si>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</si>
  <si>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</si>
  <si>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</si>
  <si>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</si>
  <si>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</si>
  <si>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</si>
  <si>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</si>
  <si>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</si>
  <si>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</si>
  <si>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</si>
  <si>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</si>
  <si>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</si>
  <si>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</si>
  <si>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</si>
  <si>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</si>
  <si>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</si>
  <si>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</si>
  <si>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</si>
  <si>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</si>
  <si>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</si>
  <si>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</si>
  <si>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</si>
  <si>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</si>
  <si>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</si>
  <si>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</si>
  <si>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</si>
  <si>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</si>
  <si>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</si>
  <si>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</si>
  <si>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</si>
  <si>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</si>
  <si>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</si>
  <si>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</si>
  <si>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</si>
  <si>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</si>
  <si>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</si>
  <si>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</si>
  <si>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</si>
  <si>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</si>
  <si>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</si>
  <si>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</si>
  <si>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</si>
  <si>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</si>
  <si>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</si>
  <si>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</si>
  <si>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</si>
  <si>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</si>
  <si>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</si>
  <si>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</si>
  <si>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</si>
  <si>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</si>
  <si>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</si>
  <si>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</si>
  <si>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</si>
  <si>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</si>
  <si>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</si>
  <si>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</si>
  <si>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</si>
  <si>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</si>
  <si>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</si>
  <si>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</si>
  <si>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</si>
  <si>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</si>
  <si>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</si>
  <si>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</si>
  <si>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</si>
  <si>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</si>
  <si>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</si>
  <si>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</si>
  <si>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</si>
  <si>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</si>
  <si>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</si>
  <si>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</si>
  <si>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</si>
  <si>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</si>
  <si>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</si>
  <si>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</si>
  <si>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</si>
  <si>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</si>
  <si>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</si>
  <si>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</si>
  <si>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</si>
  <si>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</si>
  <si>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</si>
  <si>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</si>
  <si>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</si>
  <si>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</si>
  <si>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</si>
  <si>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</si>
  <si>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</si>
  <si>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</si>
  <si>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</si>
  <si>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</si>
  <si>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</si>
  <si>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</si>
  <si>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</si>
  <si>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</si>
  <si>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</si>
  <si>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</si>
  <si>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</si>
  <si>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</si>
  <si>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</si>
  <si>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</si>
  <si>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</si>
  <si>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</si>
  <si>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</si>
  <si>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</si>
  <si>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</si>
  <si>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</si>
  <si>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</si>
  <si>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</si>
  <si>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</si>
  <si>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</si>
  <si>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</si>
  <si>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</si>
  <si>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</si>
  <si>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</si>
  <si>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</si>
  <si>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</si>
  <si>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</si>
  <si>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</si>
  <si>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</si>
  <si>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</si>
  <si>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</si>
  <si>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</si>
  <si>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</si>
  <si>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</si>
  <si>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</si>
  <si>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</si>
  <si>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</si>
  <si>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</si>
  <si>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</si>
  <si>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</si>
  <si>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</si>
  <si>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</si>
  <si>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</si>
  <si>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</si>
  <si>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</si>
  <si>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</si>
  <si>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</si>
  <si>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</si>
  <si>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</si>
  <si>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</si>
  <si>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</si>
  <si>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</si>
  <si>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</si>
  <si>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</si>
  <si>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</si>
  <si>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</si>
  <si>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</si>
  <si>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</si>
  <si>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</si>
  <si>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</si>
  <si>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</si>
  <si>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</si>
  <si>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</si>
  <si>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</si>
  <si>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</si>
  <si>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</si>
  <si>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</si>
  <si>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</si>
  <si>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</si>
  <si>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</si>
  <si>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</si>
  <si>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</si>
  <si>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</si>
  <si>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</si>
  <si>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</si>
  <si>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</si>
  <si>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</si>
  <si>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</si>
  <si>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</si>
  <si>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</si>
  <si>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</si>
  <si>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</si>
  <si>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</si>
  <si>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</si>
  <si>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</si>
  <si>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</si>
  <si>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</si>
  <si>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</si>
  <si>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</si>
  <si>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</si>
  <si>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</si>
  <si>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</si>
  <si>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</si>
  <si>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</si>
  <si>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</si>
  <si>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</si>
  <si>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</si>
  <si>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</si>
  <si>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</si>
  <si>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</si>
  <si>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</si>
  <si>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</si>
  <si>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</si>
  <si>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</si>
  <si>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</si>
  <si>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</si>
  <si>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</si>
  <si>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</si>
  <si>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</si>
  <si>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</si>
  <si>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</si>
  <si>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</si>
  <si>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</si>
  <si>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</si>
  <si>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</si>
  <si>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</si>
  <si>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</si>
  <si>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</si>
  <si>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</si>
  <si>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</si>
  <si>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</si>
  <si>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</si>
  <si>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</si>
  <si>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</si>
  <si>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</si>
  <si>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</si>
  <si>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</si>
  <si>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</si>
  <si>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</si>
  <si>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</si>
  <si>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</si>
  <si>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</si>
  <si>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</si>
  <si>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</si>
  <si>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</si>
  <si>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</si>
  <si>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</si>
  <si>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</si>
  <si>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</si>
  <si>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</si>
  <si>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</si>
  <si>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</si>
  <si>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</si>
  <si>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</si>
  <si>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</si>
  <si>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</si>
  <si>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</si>
  <si>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</si>
  <si>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</si>
  <si>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</si>
  <si>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</si>
  <si>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</si>
  <si>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</si>
  <si>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</si>
  <si>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</si>
  <si>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</si>
  <si>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</si>
  <si>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</si>
  <si>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</si>
  <si>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</si>
  <si>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</si>
  <si>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</si>
  <si>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</si>
  <si>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</si>
  <si>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</si>
  <si>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</si>
  <si>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</si>
  <si>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</si>
  <si>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</si>
  <si>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</si>
  <si>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</si>
  <si>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</si>
  <si>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</si>
  <si>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</si>
  <si>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</si>
  <si>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</si>
  <si>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</si>
  <si>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</si>
  <si>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</si>
  <si>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</si>
  <si>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</si>
  <si>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</si>
  <si>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</si>
  <si>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</si>
  <si>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</si>
  <si>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</si>
  <si>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</si>
  <si>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</si>
  <si>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</si>
  <si>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</si>
  <si>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</si>
  <si>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</si>
  <si>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</si>
  <si>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</si>
  <si>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</si>
  <si>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</si>
  <si>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</si>
  <si>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</si>
  <si>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</si>
  <si>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</si>
  <si>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</si>
  <si>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</si>
  <si>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</si>
  <si>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</si>
  <si>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</si>
  <si>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</si>
  <si>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</si>
  <si>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</si>
  <si>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</si>
  <si>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</si>
  <si>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</si>
  <si>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</si>
  <si>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</si>
  <si>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</si>
  <si>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</si>
  <si>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</si>
  <si>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</si>
  <si>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</si>
  <si>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</si>
  <si>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</si>
  <si>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</si>
  <si>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</si>
  <si>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</si>
  <si>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</si>
  <si>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</si>
  <si>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</si>
  <si>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</si>
  <si>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</si>
  <si>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</si>
  <si>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</si>
  <si>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</si>
  <si>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</si>
  <si>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</si>
  <si>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</si>
  <si>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</si>
  <si>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</si>
  <si>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</si>
  <si>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</si>
  <si>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</si>
  <si>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</si>
  <si>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</si>
  <si>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</si>
  <si>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</si>
  <si>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</si>
  <si>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</si>
  <si>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</si>
  <si>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</si>
  <si>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</si>
  <si>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</si>
  <si>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</si>
  <si>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</si>
  <si>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</si>
  <si>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</si>
  <si>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</si>
  <si>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</si>
  <si>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</si>
  <si>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</si>
  <si>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</si>
  <si>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</si>
  <si>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</si>
  <si>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</si>
  <si>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</si>
  <si>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</si>
  <si>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</si>
  <si>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</si>
  <si>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</si>
  <si>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</si>
  <si>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</si>
  <si>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</si>
  <si>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</si>
  <si>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</si>
  <si>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</si>
  <si>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</si>
  <si>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</si>
  <si>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</si>
  <si>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</si>
  <si>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</si>
  <si>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</si>
  <si>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</si>
  <si>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</si>
  <si>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</si>
  <si>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</si>
  <si>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</si>
  <si>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</si>
  <si>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</si>
  <si>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</si>
  <si>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</si>
  <si>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</si>
  <si>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</si>
  <si>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</si>
  <si>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</si>
  <si>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</si>
  <si>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</si>
  <si>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</si>
  <si>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</si>
  <si>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</si>
  <si>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</si>
  <si>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</si>
  <si>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</si>
  <si>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</si>
  <si>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</si>
  <si>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</si>
  <si>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</si>
  <si>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</si>
  <si>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</si>
  <si>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</si>
  <si>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</si>
  <si>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</si>
  <si>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</si>
  <si>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</si>
  <si>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</si>
  <si>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</si>
  <si>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</si>
  <si>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</si>
  <si>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</si>
  <si>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</si>
  <si>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</si>
  <si>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</si>
  <si>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</si>
  <si>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</si>
  <si>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</si>
  <si>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</si>
  <si>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</si>
  <si>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</si>
  <si>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</si>
  <si>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</si>
  <si>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</si>
  <si>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</si>
  <si>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</si>
  <si>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</si>
  <si>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</si>
  <si>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</si>
  <si>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</si>
  <si>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</si>
  <si>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</si>
  <si>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</si>
  <si>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</si>
  <si>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</si>
  <si>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</si>
  <si>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</si>
  <si>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</si>
  <si>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</si>
  <si>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</si>
  <si>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</si>
  <si>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</si>
  <si>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</si>
  <si>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</si>
  <si>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</si>
  <si>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</si>
  <si>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</si>
  <si>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</si>
  <si>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</si>
  <si>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</si>
  <si>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</si>
  <si>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</si>
  <si>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</si>
  <si>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</si>
  <si>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</si>
  <si>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</si>
  <si>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</si>
  <si>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</si>
  <si>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</si>
  <si>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</si>
  <si>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</si>
  <si>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</si>
  <si>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</si>
  <si>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</si>
  <si>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</si>
  <si>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</si>
  <si>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</si>
  <si>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</si>
  <si>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</si>
  <si>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</si>
  <si>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</si>
  <si>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</si>
  <si>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</si>
  <si>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</si>
  <si>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</si>
  <si>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</si>
  <si>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</si>
  <si>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</si>
  <si>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</si>
  <si>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</si>
  <si>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</si>
  <si>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</si>
  <si>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</si>
  <si>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</si>
  <si>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</si>
  <si>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</si>
  <si>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</si>
  <si>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</si>
  <si>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</si>
  <si>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</si>
  <si>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</si>
  <si>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</si>
  <si>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</si>
  <si>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</si>
  <si>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</si>
  <si>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</si>
  <si>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</si>
  <si>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</si>
  <si>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</si>
  <si>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</si>
  <si>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</si>
  <si>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</si>
  <si>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</si>
  <si>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</si>
  <si>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</si>
  <si>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</si>
  <si>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</si>
  <si>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</si>
  <si>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</si>
  <si>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</si>
  <si>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</si>
  <si>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</si>
  <si>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</si>
  <si>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</si>
  <si>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</si>
  <si>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</si>
  <si>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</si>
  <si>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</si>
  <si>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</si>
  <si>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</si>
  <si>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</si>
  <si>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</si>
  <si>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</si>
  <si>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</si>
  <si>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</si>
  <si>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</si>
  <si>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</si>
  <si>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</si>
  <si>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</si>
  <si>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</si>
  <si>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</si>
  <si>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</si>
  <si>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</si>
  <si>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</si>
  <si>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</si>
  <si>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</si>
  <si>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</si>
  <si>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</si>
  <si>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</si>
  <si>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</si>
  <si>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</si>
  <si>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</si>
  <si>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</si>
  <si>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</si>
  <si>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</si>
  <si>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</si>
  <si>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</si>
  <si>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</si>
  <si>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</si>
  <si>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</si>
  <si>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</si>
  <si>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</si>
  <si>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</si>
  <si>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</si>
  <si>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</si>
  <si>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</si>
  <si>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</si>
  <si>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</si>
  <si>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</si>
  <si>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</si>
  <si>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</si>
  <si>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</si>
  <si>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</si>
  <si>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</si>
  <si>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</si>
  <si>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</si>
  <si>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</si>
  <si>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</si>
  <si>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</si>
  <si>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</si>
  <si>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</si>
  <si>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</si>
  <si>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</si>
  <si>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</si>
  <si>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</si>
  <si>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</si>
  <si>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</si>
  <si>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</si>
  <si>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</si>
  <si>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</si>
  <si>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</si>
  <si>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</si>
  <si>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</si>
  <si>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</si>
  <si>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</si>
  <si>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</si>
  <si>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</si>
  <si>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</si>
  <si>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</si>
  <si>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</si>
  <si>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</si>
  <si>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</si>
  <si>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</si>
  <si>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</si>
  <si>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</si>
  <si>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</si>
  <si>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</si>
  <si>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</si>
  <si>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</si>
  <si>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</si>
  <si>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</si>
  <si>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</si>
  <si>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</si>
  <si>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</si>
  <si>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</si>
  <si>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</si>
  <si>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</si>
  <si>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</si>
  <si>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</si>
  <si>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</si>
  <si>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</si>
  <si>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</si>
  <si>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</si>
  <si>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</si>
  <si>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</si>
  <si>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</si>
  <si>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</si>
  <si>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</si>
  <si>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</si>
  <si>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</si>
  <si>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</si>
  <si>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</si>
  <si>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</si>
  <si>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</si>
  <si>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</si>
  <si>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</si>
  <si>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</si>
  <si>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</si>
  <si>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</si>
  <si>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</si>
  <si>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</si>
  <si>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</si>
  <si>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</si>
  <si>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</si>
  <si>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</si>
  <si>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</si>
  <si>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</si>
  <si>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</si>
  <si>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</si>
  <si>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</si>
  <si>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</si>
  <si>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</si>
  <si>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</si>
  <si>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</si>
  <si>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</si>
  <si>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</si>
  <si>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</si>
  <si>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</si>
  <si>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</si>
  <si>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</si>
  <si>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</si>
  <si>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</si>
  <si>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</si>
  <si>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</si>
  <si>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</si>
  <si>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</si>
  <si>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</si>
  <si>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</si>
  <si>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</si>
  <si>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</si>
  <si>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</si>
  <si>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</si>
  <si>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</si>
  <si>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</si>
  <si>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</si>
  <si>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</si>
  <si>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</si>
  <si>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</si>
  <si>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</si>
  <si>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</si>
  <si>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</si>
  <si>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</si>
  <si>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</si>
  <si>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</si>
  <si>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</si>
  <si>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</si>
  <si>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</si>
  <si>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</si>
  <si>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</si>
  <si>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</si>
  <si>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</si>
  <si>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</si>
  <si>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</si>
  <si>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</si>
  <si>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</si>
  <si>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</si>
  <si>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</si>
  <si>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</si>
  <si>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</si>
  <si>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</si>
  <si>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</si>
  <si>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</si>
  <si>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</si>
  <si>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</si>
  <si>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</si>
  <si>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</si>
  <si>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</si>
  <si>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</si>
  <si>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</si>
  <si>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</si>
  <si>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</si>
  <si>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</si>
  <si>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</si>
  <si>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</si>
  <si>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</si>
  <si>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</si>
  <si>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</si>
  <si>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</si>
  <si>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</si>
  <si>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</si>
  <si>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</si>
  <si>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</si>
  <si>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</si>
  <si>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</si>
  <si>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</si>
  <si>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</si>
  <si>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</si>
  <si>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</si>
  <si>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</si>
  <si>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</si>
  <si>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</si>
  <si>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</si>
  <si>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</si>
  <si>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</si>
  <si>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</si>
  <si>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</si>
  <si>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</si>
  <si>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</si>
  <si>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</si>
  <si>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</si>
  <si>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</si>
  <si>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</si>
  <si>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</si>
  <si>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</si>
  <si>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</si>
  <si>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</si>
  <si>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</si>
  <si>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</si>
  <si>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</si>
  <si>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</si>
  <si>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</si>
  <si>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</si>
  <si>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</si>
  <si>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</si>
  <si>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</si>
  <si>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</si>
  <si>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</si>
  <si>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</si>
  <si>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</si>
  <si>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</si>
  <si>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</si>
  <si>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</si>
  <si>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</si>
  <si>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</si>
  <si>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</si>
  <si>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</si>
  <si>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</si>
  <si>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</si>
  <si>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</si>
  <si>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</si>
  <si>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</si>
  <si>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</si>
  <si>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</si>
  <si>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</si>
  <si>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</si>
  <si>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</si>
  <si>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</si>
  <si>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</si>
  <si>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</si>
  <si>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</si>
  <si>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</si>
  <si>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</si>
  <si>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</si>
  <si>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</si>
  <si>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</si>
  <si>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</si>
  <si>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</si>
  <si>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</si>
  <si>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</si>
  <si>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</si>
  <si>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</si>
  <si>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</si>
  <si>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</si>
  <si>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</si>
  <si>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</si>
  <si>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</si>
  <si>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</si>
  <si>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</si>
  <si>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</si>
  <si>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</si>
  <si>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</si>
  <si>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</si>
  <si>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</si>
  <si>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</si>
  <si>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</si>
  <si>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</si>
  <si>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</si>
  <si>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</si>
  <si>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</si>
  <si>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</si>
  <si>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</si>
  <si>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</si>
  <si>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</si>
  <si>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</si>
  <si>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</si>
  <si>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</si>
  <si>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</si>
  <si>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</si>
  <si>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</si>
  <si>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</si>
  <si>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</si>
  <si>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</si>
  <si>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</si>
  <si>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</si>
  <si>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</si>
  <si>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</si>
  <si>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</si>
  <si>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</si>
  <si>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</si>
  <si>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</si>
  <si>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</si>
  <si>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</si>
  <si>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</si>
  <si>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</si>
  <si>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</si>
  <si>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</si>
  <si>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</si>
  <si>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</si>
  <si>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</si>
  <si>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</si>
  <si>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</si>
  <si>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</si>
  <si>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</si>
  <si>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</si>
  <si>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</si>
  <si>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</si>
  <si>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</si>
  <si>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</si>
  <si>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</si>
  <si>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</si>
  <si>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</si>
  <si>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</si>
  <si>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</si>
  <si>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</si>
  <si>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</si>
  <si>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</si>
  <si>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</si>
  <si>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</si>
  <si>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</si>
  <si>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</si>
  <si>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</si>
  <si>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</si>
  <si>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</si>
  <si>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</si>
  <si>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</si>
  <si>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</si>
  <si>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</si>
  <si>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</si>
  <si>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</si>
  <si>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</si>
  <si>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</si>
  <si>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</si>
  <si>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</si>
  <si>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</si>
  <si>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</si>
  <si>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</si>
  <si>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</si>
  <si>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</si>
  <si>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</si>
  <si>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</si>
  <si>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</si>
  <si>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</si>
  <si>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</si>
  <si>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</si>
  <si>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</si>
  <si>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</si>
  <si>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</si>
  <si>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</si>
  <si>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</si>
  <si>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</si>
  <si>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</si>
  <si>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</si>
  <si>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</si>
  <si>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</si>
  <si>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</si>
  <si>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</si>
  <si>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</si>
  <si>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</si>
  <si>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</si>
  <si>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</si>
  <si>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</si>
  <si>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</si>
  <si>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</si>
  <si>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</si>
  <si>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</si>
  <si>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</si>
  <si>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</si>
  <si>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</si>
  <si>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</si>
  <si>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</si>
  <si>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</si>
  <si>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</si>
  <si>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</si>
  <si>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</si>
  <si>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</si>
  <si>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</si>
  <si>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</si>
  <si>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</si>
  <si>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</si>
  <si>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</si>
  <si>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</si>
  <si>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</si>
  <si>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</si>
  <si>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</si>
  <si>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</si>
  <si>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</si>
  <si>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</si>
  <si>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</si>
  <si>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</si>
  <si>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</si>
  <si>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</si>
  <si>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</si>
  <si>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</si>
  <si>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</si>
  <si>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</si>
  <si>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</si>
  <si>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</si>
  <si>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</si>
  <si>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</si>
  <si>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</si>
  <si>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</si>
  <si>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</si>
  <si>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</si>
  <si>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</si>
  <si>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</si>
  <si>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</si>
  <si>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</si>
  <si>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</si>
  <si>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</si>
  <si>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</si>
  <si>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</si>
  <si>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</si>
  <si>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</si>
  <si>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</si>
  <si>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</si>
  <si>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</si>
  <si>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</si>
  <si>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</si>
  <si>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</si>
  <si>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</si>
  <si>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</si>
  <si>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</si>
  <si>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</si>
  <si>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</si>
  <si>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</si>
  <si>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</si>
  <si>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</si>
  <si>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</si>
  <si>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</si>
  <si>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</si>
  <si>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</si>
  <si>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</si>
  <si>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</si>
  <si>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</si>
  <si>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</si>
  <si>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</si>
  <si>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</si>
  <si>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</si>
  <si>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</si>
  <si>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</si>
  <si>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</si>
  <si>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</si>
  <si>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</si>
  <si>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</si>
  <si>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</si>
  <si>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</si>
  <si>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</si>
  <si>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</si>
  <si>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</si>
  <si>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</si>
  <si>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</si>
  <si>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</si>
  <si>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</si>
  <si>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</si>
  <si>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</si>
  <si>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</si>
  <si>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</si>
  <si>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</si>
  <si>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</si>
  <si>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</si>
  <si>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</si>
  <si>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</si>
  <si>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</si>
  <si>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</si>
  <si>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</si>
  <si>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</si>
  <si>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</si>
  <si>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</si>
  <si>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</si>
  <si>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</si>
  <si>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</si>
  <si>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</si>
  <si>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</si>
  <si>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</si>
  <si>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</si>
  <si>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</si>
  <si>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</si>
  <si>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</si>
  <si>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</si>
  <si>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</si>
  <si>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</si>
  <si>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</si>
  <si>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</si>
  <si>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</si>
  <si>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</si>
  <si>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</si>
  <si>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</si>
  <si>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</si>
  <si>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</si>
  <si>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</si>
  <si>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</si>
  <si>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</si>
  <si>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</si>
  <si>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</si>
  <si>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</si>
  <si>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</si>
  <si>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</si>
  <si>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</si>
  <si>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</si>
  <si>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</si>
  <si>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</si>
  <si>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</si>
  <si>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</si>
  <si>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</si>
  <si>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</si>
  <si>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</si>
  <si>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</si>
  <si>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</si>
  <si>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</si>
  <si>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</si>
  <si>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</si>
  <si>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</si>
  <si>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</si>
  <si>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</si>
  <si>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</si>
  <si>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</si>
  <si>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</si>
  <si>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</si>
  <si>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</si>
  <si>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</si>
  <si>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</si>
  <si>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</si>
  <si>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</si>
  <si>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</si>
  <si>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</si>
  <si>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</si>
  <si>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</si>
  <si>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</si>
  <si>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</si>
  <si>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</si>
  <si>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</si>
  <si>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</si>
  <si>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</si>
  <si>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</si>
  <si>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</si>
  <si>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</si>
  <si>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</si>
  <si>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</si>
  <si>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</si>
  <si>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</si>
  <si>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</si>
  <si>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</si>
  <si>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</si>
  <si>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</si>
  <si>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</si>
  <si>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</si>
  <si>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</si>
  <si>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</si>
  <si>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</si>
  <si>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</si>
  <si>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</si>
  <si>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</si>
  <si>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</si>
  <si>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</si>
  <si>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</si>
  <si>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</si>
  <si>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</si>
  <si>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</si>
  <si>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</si>
  <si>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</si>
  <si>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</si>
  <si>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</si>
  <si>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</si>
  <si>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</si>
  <si>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</si>
  <si>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</si>
  <si>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</si>
  <si>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</si>
  <si>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</si>
  <si>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</si>
  <si>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</si>
  <si>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</si>
  <si>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</si>
  <si>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</si>
  <si>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</si>
  <si>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</si>
  <si>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</si>
  <si>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</si>
  <si>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</si>
  <si>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</si>
  <si>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</si>
  <si>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</si>
  <si>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</si>
  <si>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</si>
  <si>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</si>
  <si>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</si>
  <si>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</si>
  <si>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</si>
  <si>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</si>
  <si>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</si>
  <si>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</si>
  <si>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</si>
  <si>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</si>
  <si>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</si>
  <si>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</si>
  <si>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</si>
  <si>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</si>
  <si>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</si>
  <si>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</si>
  <si>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</si>
  <si>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</si>
  <si>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</si>
  <si>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</si>
  <si>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</si>
  <si>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</si>
  <si>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</si>
  <si>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</si>
  <si>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</si>
  <si>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</si>
  <si>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</si>
  <si>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</si>
  <si>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</si>
  <si>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</si>
  <si>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</si>
  <si>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</si>
  <si>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</si>
  <si>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</si>
  <si>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</si>
  <si>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</si>
  <si>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</si>
  <si>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</si>
  <si>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</si>
  <si>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</si>
  <si>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</si>
  <si>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</si>
  <si>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</si>
  <si>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</si>
  <si>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</si>
  <si>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</si>
  <si>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</si>
  <si>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</si>
  <si>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</si>
  <si>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</si>
  <si>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</si>
  <si>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</si>
  <si>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</si>
  <si>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</si>
  <si>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</si>
  <si>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</si>
  <si>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</si>
  <si>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</si>
  <si>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</si>
  <si>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</si>
  <si>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</si>
  <si>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</si>
  <si>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</si>
  <si>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</si>
  <si>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</si>
  <si>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</si>
  <si>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</si>
  <si>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</si>
  <si>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</si>
  <si>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</si>
  <si>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</si>
  <si>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</si>
  <si>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</si>
  <si>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</si>
  <si>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</si>
  <si>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</si>
  <si>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</si>
  <si>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</si>
  <si>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</si>
  <si>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</si>
  <si>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</si>
  <si>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</si>
  <si>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</si>
  <si>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</si>
  <si>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</si>
  <si>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</si>
  <si>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</si>
  <si>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</si>
  <si>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</si>
  <si>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</si>
  <si>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</si>
  <si>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</si>
  <si>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</si>
  <si>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</si>
  <si>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</si>
  <si>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</si>
  <si>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</si>
  <si>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</si>
  <si>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</si>
  <si>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</si>
  <si>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</si>
  <si>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</si>
  <si>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</si>
  <si>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</si>
  <si>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</si>
  <si>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</si>
  <si>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</si>
  <si>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</si>
  <si>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</si>
  <si>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</si>
  <si>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</si>
  <si>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</si>
  <si>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</si>
  <si>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</si>
  <si>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</si>
  <si>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</si>
  <si>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</si>
  <si>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</si>
  <si>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</si>
  <si>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</si>
  <si>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</si>
  <si>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</si>
  <si>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</si>
  <si>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</si>
  <si>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</si>
  <si>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</si>
  <si>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</si>
  <si>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</si>
  <si>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</si>
  <si>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</si>
  <si>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</si>
  <si>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</si>
  <si>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</si>
  <si>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</si>
  <si>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</si>
  <si>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</si>
  <si>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</si>
  <si>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</si>
  <si>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</si>
  <si>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</si>
  <si>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</si>
  <si>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</si>
  <si>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</si>
  <si>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</si>
  <si>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</si>
  <si>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</si>
  <si>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</si>
  <si>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</si>
  <si>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</si>
  <si>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</si>
  <si>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</si>
  <si>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</si>
  <si>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</si>
  <si>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</si>
  <si>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</si>
  <si>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</si>
  <si>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</si>
  <si>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</si>
  <si>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</si>
  <si>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</si>
  <si>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</si>
  <si>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</si>
  <si>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</si>
  <si>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</si>
  <si>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</si>
  <si>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</si>
  <si>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</si>
  <si>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</si>
  <si>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</si>
  <si>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</si>
  <si>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</si>
  <si>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</si>
  <si>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</si>
  <si>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</si>
  <si>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</si>
  <si>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</si>
  <si>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</si>
  <si>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</si>
  <si>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</si>
  <si>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</si>
  <si>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</si>
  <si>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</si>
  <si>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</si>
  <si>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</si>
  <si>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</si>
  <si>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</si>
  <si>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</si>
  <si>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</si>
  <si>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</si>
  <si>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</si>
  <si>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</si>
  <si>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</si>
  <si>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</si>
  <si>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</si>
  <si>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</si>
  <si>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</si>
  <si>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</si>
  <si>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</si>
  <si>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</si>
  <si>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</si>
  <si>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</si>
  <si>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</si>
  <si>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</si>
  <si>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</si>
  <si>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</si>
  <si>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</si>
  <si>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</si>
  <si>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</si>
  <si>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</si>
  <si>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</si>
  <si>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</si>
  <si>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</si>
  <si>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</si>
  <si>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</si>
  <si>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</si>
  <si>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</si>
  <si>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</si>
  <si>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</si>
  <si>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</si>
  <si>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</si>
  <si>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</si>
  <si>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</si>
  <si>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</si>
  <si>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</si>
  <si>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</si>
  <si>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</si>
  <si>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</si>
  <si>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</si>
  <si>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</si>
  <si>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</si>
  <si>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</si>
  <si>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</si>
  <si>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</si>
  <si>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</si>
  <si>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</si>
  <si>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</si>
  <si>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</si>
  <si>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</si>
  <si>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</si>
  <si>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</si>
  <si>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</si>
  <si>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</si>
  <si>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</si>
  <si>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</si>
  <si>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</si>
  <si>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</si>
  <si>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</si>
  <si>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</si>
  <si>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</si>
  <si>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</si>
  <si>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</si>
  <si>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</si>
  <si>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</si>
  <si>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</si>
  <si>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</si>
  <si>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</si>
  <si>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</si>
  <si>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</si>
  <si>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</si>
  <si>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</si>
  <si>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</si>
  <si>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</si>
  <si>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</si>
  <si>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</si>
  <si>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</si>
  <si>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</si>
  <si>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</si>
  <si>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</si>
  <si>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</si>
  <si>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</si>
  <si>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</si>
  <si>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</si>
  <si>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</si>
  <si>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</si>
  <si>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</si>
  <si>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</si>
  <si>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</si>
  <si>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</si>
  <si>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</si>
  <si>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</si>
  <si>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</si>
  <si>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</si>
  <si>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</si>
  <si>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</si>
  <si>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</si>
  <si>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</si>
  <si>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</si>
  <si>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</si>
  <si>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</si>
  <si>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</si>
  <si>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</si>
  <si>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</si>
  <si>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</si>
  <si>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</si>
  <si>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</si>
  <si>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</si>
  <si>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</si>
  <si>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</si>
  <si>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</si>
  <si>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</si>
  <si>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</si>
  <si>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</si>
  <si>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</si>
  <si>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</si>
  <si>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</si>
  <si>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</si>
  <si>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</si>
  <si>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</si>
  <si>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</si>
  <si>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</si>
  <si>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</si>
  <si>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</si>
  <si>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</si>
  <si>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</si>
  <si>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</si>
  <si>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</si>
  <si>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</si>
  <si>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</si>
  <si>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</si>
  <si>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</si>
  <si>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</si>
  <si>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</si>
  <si>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</si>
  <si>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</si>
  <si>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</si>
  <si>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</si>
  <si>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</si>
  <si>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</si>
  <si>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</si>
  <si>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</si>
  <si>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</si>
  <si>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</si>
  <si>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</si>
  <si>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</si>
  <si>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</si>
  <si>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</si>
  <si>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</si>
  <si>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</si>
  <si>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</si>
  <si>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</si>
  <si>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</si>
  <si>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</si>
  <si>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</si>
  <si>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</si>
  <si>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</si>
  <si>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</si>
  <si>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</si>
  <si>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</si>
  <si>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</si>
  <si>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</si>
  <si>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</si>
  <si>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</si>
  <si>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</si>
  <si>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</si>
  <si>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</si>
  <si>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</si>
  <si>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</si>
  <si>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</si>
  <si>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</si>
  <si>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</si>
  <si>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</si>
  <si>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</si>
  <si>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</si>
  <si>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</si>
  <si>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</si>
  <si>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</si>
  <si>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</si>
  <si>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</si>
  <si>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</si>
  <si>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</si>
  <si>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</si>
  <si>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</si>
  <si>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</si>
  <si>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</si>
  <si>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</si>
  <si>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</si>
  <si>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</si>
  <si>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</si>
  <si>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</si>
  <si>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</si>
  <si>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</si>
  <si>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</si>
  <si>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</si>
  <si>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</si>
  <si>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</si>
  <si>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</si>
  <si>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</si>
  <si>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</si>
  <si>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</si>
  <si>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</si>
  <si>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</si>
  <si>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</si>
  <si>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</si>
  <si>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</si>
  <si>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</si>
  <si>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</si>
  <si>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</si>
  <si>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</si>
  <si>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</si>
  <si>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</si>
  <si>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</si>
  <si>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</si>
  <si>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</si>
  <si>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</si>
  <si>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</si>
  <si>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</si>
  <si>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</si>
  <si>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</si>
  <si>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</si>
  <si>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</si>
  <si>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</si>
  <si>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</si>
  <si>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</si>
  <si>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</si>
  <si>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</si>
  <si>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</si>
  <si>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</si>
  <si>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</si>
  <si>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</si>
  <si>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</si>
  <si>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</si>
  <si>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</si>
  <si>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</si>
  <si>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</si>
  <si>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</si>
  <si>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</si>
  <si>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</si>
  <si>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</si>
  <si>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</si>
  <si>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</si>
  <si>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</si>
  <si>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</si>
  <si>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</si>
  <si>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</si>
  <si>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</si>
  <si>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</si>
  <si>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</si>
  <si>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</si>
  <si>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</si>
  <si>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</si>
  <si>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</si>
  <si>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</si>
  <si>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</si>
  <si>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</si>
  <si>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</si>
  <si>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</si>
  <si>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</si>
  <si>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</si>
  <si>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</si>
  <si>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</si>
  <si>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</si>
  <si>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</si>
  <si>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</si>
  <si>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</si>
  <si>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</si>
  <si>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</si>
  <si>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</si>
  <si>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</si>
  <si>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</si>
  <si>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</si>
  <si>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</si>
  <si>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</si>
  <si>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</si>
  <si>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</si>
  <si>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</si>
  <si>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</si>
  <si>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</si>
  <si>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</si>
  <si>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</si>
  <si>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</si>
  <si>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</si>
  <si>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</si>
  <si>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</si>
  <si>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</si>
  <si>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</si>
  <si>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</si>
  <si>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</si>
  <si>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</si>
  <si>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</si>
  <si>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</si>
  <si>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</si>
  <si>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</si>
  <si>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</si>
  <si>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</si>
  <si>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</si>
  <si>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</si>
  <si>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</si>
  <si>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</si>
  <si>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</si>
  <si>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</si>
  <si>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</si>
  <si>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</si>
  <si>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</si>
  <si>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</si>
  <si>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</si>
  <si>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</si>
  <si>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</si>
  <si>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</si>
  <si>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</si>
  <si>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</si>
  <si>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</si>
  <si>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</si>
  <si>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</si>
  <si>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</si>
  <si>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</si>
  <si>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</si>
  <si>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</si>
  <si>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</si>
  <si>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</si>
  <si>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</si>
  <si>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</si>
  <si>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</si>
  <si>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</si>
  <si>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</si>
  <si>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</si>
  <si>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</si>
  <si>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</si>
  <si>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</si>
  <si>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</si>
  <si>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</si>
  <si>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</si>
  <si>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</si>
  <si>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</si>
  <si>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</si>
  <si>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</si>
  <si>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</si>
  <si>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</si>
  <si>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</si>
  <si>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</si>
  <si>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</si>
  <si>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</si>
  <si>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</si>
  <si>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</si>
  <si>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</si>
  <si>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</si>
  <si>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</si>
  <si>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</si>
  <si>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</si>
  <si>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</si>
  <si>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</si>
  <si>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</si>
  <si>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</si>
  <si>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</si>
  <si>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</si>
  <si>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</si>
  <si>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</si>
  <si>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</si>
  <si>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</si>
  <si>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</si>
  <si>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</si>
  <si>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</si>
  <si>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</si>
  <si>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</si>
  <si>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</si>
  <si>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</si>
  <si>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</si>
  <si>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</si>
  <si>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</si>
  <si>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</si>
  <si>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</si>
  <si>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</si>
  <si>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</si>
  <si>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</si>
  <si>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</si>
  <si>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</si>
  <si>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</si>
  <si>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</si>
  <si>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</si>
  <si>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</si>
  <si>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</si>
  <si>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</si>
  <si>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</si>
  <si>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</si>
  <si>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</si>
  <si>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</si>
  <si>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</si>
  <si>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</si>
  <si>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</si>
  <si>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</si>
  <si>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</si>
  <si>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</si>
  <si>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</si>
  <si>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</si>
  <si>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</si>
  <si>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</si>
  <si>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</si>
  <si>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</si>
  <si>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</si>
  <si>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</si>
  <si>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</si>
  <si>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</si>
  <si>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</si>
  <si>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</si>
  <si>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</si>
  <si>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</si>
  <si>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</si>
  <si>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</si>
  <si>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</si>
  <si>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</si>
  <si>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</si>
  <si>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</si>
  <si>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</si>
  <si>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</si>
  <si>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</si>
  <si>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</si>
  <si>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</si>
  <si>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</si>
  <si>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</si>
  <si>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</si>
  <si>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</si>
  <si>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</si>
  <si>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</si>
  <si>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</si>
  <si>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</si>
  <si>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</si>
  <si>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</si>
  <si>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</si>
  <si>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</si>
  <si>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</si>
  <si>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</si>
  <si>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</si>
  <si>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</si>
  <si>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</si>
  <si>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</si>
  <si>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</si>
  <si>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</si>
  <si>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</si>
  <si>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</si>
  <si>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</si>
  <si>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</si>
  <si>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</si>
  <si>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</si>
  <si>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</si>
  <si>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</si>
  <si>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</si>
  <si>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</si>
  <si>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</si>
  <si>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</si>
  <si>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</si>
  <si>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</si>
  <si>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</si>
  <si>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</si>
  <si>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</si>
  <si>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</si>
  <si>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</si>
  <si>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</si>
  <si>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</si>
  <si>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</si>
  <si>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</si>
  <si>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</si>
  <si>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</si>
  <si>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</si>
  <si>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</si>
  <si>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</si>
  <si>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</si>
  <si>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</si>
  <si>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</si>
  <si>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</si>
  <si>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</si>
  <si>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</si>
  <si>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</si>
  <si>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</si>
  <si>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</si>
  <si>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</si>
  <si>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</si>
  <si>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</si>
  <si>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</si>
  <si>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</si>
  <si>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</si>
  <si>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</si>
  <si>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</si>
  <si>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</si>
  <si>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</si>
  <si>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</si>
  <si>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</si>
  <si>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</si>
  <si>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</si>
  <si>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</si>
  <si>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</si>
  <si>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</si>
  <si>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</si>
  <si>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</si>
  <si>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</si>
  <si>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</si>
  <si>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</si>
  <si>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</si>
  <si>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</si>
  <si>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</si>
  <si>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</si>
  <si>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</si>
  <si>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</si>
  <si>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</si>
  <si>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</si>
  <si>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</si>
  <si>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</si>
  <si>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</si>
  <si>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</si>
  <si>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</si>
  <si>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</si>
  <si>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</si>
  <si>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</si>
  <si>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</si>
  <si>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</si>
  <si>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</si>
  <si>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</si>
  <si>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</si>
  <si>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</si>
  <si>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</si>
  <si>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</si>
  <si>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</si>
  <si>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</si>
  <si>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</si>
  <si>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</si>
  <si>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</si>
  <si>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</si>
  <si>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</si>
  <si>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</si>
  <si>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</si>
  <si>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</si>
  <si>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</si>
  <si>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</si>
  <si>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</si>
  <si>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</si>
  <si>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</si>
  <si>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</si>
  <si>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</si>
  <si>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</si>
  <si>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</si>
  <si>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</si>
  <si>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</si>
  <si>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</si>
  <si>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</si>
  <si>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</si>
  <si>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</si>
  <si>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</si>
  <si>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</si>
  <si>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</si>
  <si>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</si>
  <si>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</si>
  <si>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</si>
  <si>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</si>
  <si>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</si>
  <si>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</si>
  <si>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</si>
  <si>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</si>
  <si>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</si>
  <si>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</si>
  <si>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</si>
  <si>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</si>
  <si>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</si>
  <si>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</si>
  <si>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</si>
  <si>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</si>
  <si>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</si>
  <si>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</si>
  <si>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</si>
  <si>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</si>
  <si>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</si>
  <si>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</si>
  <si>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</si>
  <si>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</si>
  <si>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</si>
  <si>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</si>
  <si>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</si>
  <si>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</si>
  <si>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</si>
  <si>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</si>
  <si>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</si>
  <si>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</si>
  <si>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</si>
  <si>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</si>
  <si>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</si>
  <si>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</si>
  <si>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</si>
  <si>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</si>
  <si>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</si>
  <si>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</si>
  <si>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</si>
  <si>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</si>
  <si>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</si>
  <si>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</si>
  <si>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</si>
  <si>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</si>
  <si>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</si>
  <si>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</si>
  <si>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</si>
  <si>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</si>
  <si>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</si>
  <si>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</si>
  <si>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</si>
  <si>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</si>
  <si>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</si>
  <si>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</si>
  <si>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</si>
  <si>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</si>
  <si>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</si>
  <si>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</si>
  <si>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</si>
  <si>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</si>
  <si>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</si>
  <si>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</si>
  <si>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</si>
  <si>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</si>
  <si>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</si>
  <si>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</si>
  <si>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</si>
  <si>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</si>
  <si>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</si>
  <si>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</si>
  <si>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</si>
  <si>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</si>
  <si>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</si>
  <si>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</si>
  <si>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</si>
  <si>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</si>
  <si>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</si>
  <si>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</si>
  <si>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</si>
  <si>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</si>
  <si>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</si>
  <si>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</si>
  <si>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</si>
  <si>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</si>
  <si>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</si>
  <si>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</si>
  <si>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</si>
  <si>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</si>
  <si>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</si>
  <si>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</si>
  <si>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</si>
  <si>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</si>
  <si>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</si>
  <si>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</si>
  <si>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</si>
  <si>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</si>
  <si>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</si>
  <si>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</si>
  <si>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</si>
  <si>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</si>
  <si>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</si>
  <si>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</si>
  <si>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</si>
  <si>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</si>
  <si>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</si>
  <si>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</si>
  <si>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</si>
  <si>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</si>
  <si>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</si>
  <si>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</si>
  <si>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</si>
  <si>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</si>
  <si>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</si>
  <si>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</si>
  <si>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</si>
  <si>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</si>
  <si>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</si>
  <si>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</si>
  <si>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</si>
  <si>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</si>
  <si>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</si>
  <si>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</si>
  <si>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</si>
  <si>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</si>
  <si>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</si>
  <si>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</si>
  <si>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</si>
  <si>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</si>
  <si>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</si>
  <si>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</si>
  <si>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</si>
  <si>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</si>
  <si>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</si>
  <si>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</si>
  <si>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</si>
  <si>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</si>
  <si>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</si>
  <si>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</si>
  <si>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</si>
  <si>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</si>
  <si>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</si>
  <si>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</si>
  <si>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</si>
  <si>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</si>
  <si>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</si>
  <si>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</si>
  <si>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</si>
  <si>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</si>
  <si>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</si>
  <si>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</si>
  <si>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</si>
  <si>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</si>
  <si>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</si>
  <si>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</si>
  <si>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</si>
  <si>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</si>
  <si>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</si>
  <si>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</si>
  <si>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</si>
  <si>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</si>
  <si>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</si>
  <si>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</si>
  <si>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</si>
  <si>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</si>
  <si>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</si>
  <si>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</si>
  <si>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</si>
  <si>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</si>
  <si>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</si>
  <si>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</si>
  <si>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</si>
  <si>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</si>
  <si>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</si>
  <si>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</si>
  <si>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</si>
  <si>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</si>
  <si>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</si>
  <si>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</si>
  <si>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</si>
  <si>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</si>
  <si>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</si>
  <si>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</si>
  <si>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</si>
  <si>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</si>
  <si>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</si>
  <si>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</si>
  <si>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</si>
  <si>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</si>
  <si>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</si>
  <si>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</si>
  <si>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</si>
  <si>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</si>
  <si>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</si>
  <si>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</si>
  <si>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</si>
  <si>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</si>
  <si>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</si>
  <si>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</si>
  <si>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</si>
  <si>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</si>
  <si>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</si>
  <si>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</si>
  <si>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</si>
  <si>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</si>
  <si>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</si>
  <si>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</si>
  <si>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</si>
  <si>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</si>
  <si>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</si>
  <si>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</si>
  <si>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</si>
  <si>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</si>
  <si>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</si>
  <si>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</si>
  <si>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</si>
  <si>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</si>
  <si>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</si>
  <si>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</si>
  <si>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</si>
  <si>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</si>
  <si>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</si>
  <si>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</si>
  <si>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</si>
  <si>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</si>
  <si>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</si>
  <si>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</si>
  <si>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</si>
  <si>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</si>
  <si>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</si>
  <si>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</si>
  <si>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</si>
  <si>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</si>
  <si>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</si>
  <si>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</si>
  <si>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</si>
  <si>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</si>
  <si>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</si>
  <si>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</si>
  <si>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</si>
  <si>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</si>
  <si>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</si>
  <si>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</si>
  <si>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</si>
  <si>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</si>
  <si>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</si>
  <si>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</si>
  <si>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</si>
  <si>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</si>
  <si>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</si>
  <si>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</si>
  <si>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</si>
  <si>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</si>
  <si>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</si>
  <si>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</si>
  <si>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</si>
  <si>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</si>
  <si>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</si>
  <si>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</si>
  <si>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</si>
  <si>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</si>
  <si>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</si>
  <si>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</si>
  <si>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</si>
  <si>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</si>
  <si>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</si>
  <si>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</si>
  <si>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</si>
  <si>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</si>
  <si>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</si>
  <si>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</si>
  <si>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</si>
  <si>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</si>
  <si>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</si>
  <si>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</si>
  <si>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</si>
  <si>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</si>
  <si>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</si>
  <si>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</si>
  <si>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</si>
  <si>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</si>
  <si>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</si>
  <si>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</si>
  <si>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</si>
  <si>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</si>
  <si>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</si>
  <si>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</si>
  <si>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</si>
  <si>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</si>
  <si>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</si>
  <si>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</si>
  <si>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</si>
  <si>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</si>
  <si>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</si>
  <si>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</si>
  <si>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</si>
  <si>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</si>
  <si>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</si>
  <si>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</si>
  <si>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</si>
  <si>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</si>
  <si>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</si>
  <si>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</si>
  <si>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</si>
  <si>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</si>
  <si>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</si>
  <si>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</si>
  <si>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</si>
  <si>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</si>
  <si>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</si>
  <si>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</si>
  <si>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</si>
  <si>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</si>
  <si>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</si>
  <si>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</si>
  <si>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</si>
  <si>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</si>
  <si>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</si>
  <si>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</si>
  <si>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</si>
  <si>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</si>
  <si>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</si>
  <si>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</si>
  <si>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</si>
  <si>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</si>
  <si>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</si>
  <si>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</si>
  <si>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</si>
  <si>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</si>
  <si>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</si>
  <si>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</si>
  <si>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</si>
  <si>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</si>
  <si>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</si>
  <si>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</si>
  <si>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</si>
  <si>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</si>
  <si>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</si>
  <si>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</si>
  <si>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</si>
  <si>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</si>
  <si>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</si>
  <si>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</si>
  <si>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</si>
  <si>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</si>
  <si>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</si>
  <si>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</si>
  <si>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</si>
  <si>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</si>
  <si>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</si>
  <si>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</si>
  <si>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</si>
  <si>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</si>
  <si>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</si>
  <si>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</si>
  <si>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</si>
  <si>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</si>
  <si>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</si>
  <si>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</si>
  <si>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</si>
  <si>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</si>
  <si>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</si>
  <si>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</si>
  <si>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</si>
  <si>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</si>
  <si>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</si>
  <si>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</si>
  <si>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</si>
  <si>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</si>
  <si>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</si>
  <si>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</si>
  <si>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</si>
  <si>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</si>
  <si>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</si>
  <si>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</si>
  <si>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</si>
  <si>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</si>
  <si>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</si>
  <si>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</si>
  <si>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</si>
  <si>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</si>
  <si>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</si>
  <si>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</si>
  <si>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</si>
  <si>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</si>
  <si>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</si>
  <si>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</si>
  <si>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</si>
  <si>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</si>
  <si>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</si>
  <si>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</si>
  <si>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</si>
  <si>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</si>
  <si>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</si>
  <si>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</si>
  <si>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</si>
  <si>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</si>
  <si>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</si>
  <si>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</si>
  <si>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</si>
  <si>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</si>
  <si>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</si>
  <si>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</si>
  <si>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</si>
  <si>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</si>
  <si>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</si>
  <si>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</si>
  <si>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</si>
  <si>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</si>
  <si>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</si>
  <si>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</si>
  <si>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</si>
  <si>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</si>
  <si>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</si>
  <si>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</si>
  <si>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</si>
  <si>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</si>
  <si>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</si>
  <si>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</si>
  <si>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</si>
  <si>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</si>
  <si>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</si>
  <si>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</si>
  <si>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</si>
  <si>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</si>
  <si>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</si>
  <si>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</si>
  <si>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</si>
  <si>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</si>
  <si>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</si>
  <si>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</si>
  <si>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</si>
  <si>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</si>
  <si>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</si>
  <si>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</si>
  <si>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</si>
  <si>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</si>
  <si>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</si>
  <si>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</si>
  <si>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</si>
  <si>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</si>
  <si>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</si>
  <si>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</si>
  <si>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</si>
  <si>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</si>
  <si>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</si>
  <si>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</si>
  <si>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</si>
  <si>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</si>
  <si>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</si>
  <si>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</si>
  <si>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</si>
  <si>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</si>
  <si>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</si>
  <si>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</si>
  <si>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</si>
  <si>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</si>
  <si>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</si>
  <si>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</si>
  <si>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</si>
  <si>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</si>
  <si>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</si>
  <si>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</si>
  <si>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</si>
  <si>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</si>
  <si>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</si>
  <si>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</si>
  <si>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</si>
  <si>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</si>
  <si>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</si>
  <si>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</si>
  <si>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</si>
  <si>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</si>
  <si>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</si>
  <si>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</si>
  <si>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</si>
  <si>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</si>
  <si>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</si>
  <si>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</si>
  <si>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</si>
  <si>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</si>
  <si>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</si>
  <si>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</si>
  <si>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</si>
  <si>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</si>
  <si>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</si>
  <si>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</si>
  <si>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</si>
  <si>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</si>
  <si>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</si>
  <si>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</si>
  <si>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</si>
  <si>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</si>
  <si>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</si>
  <si>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</si>
  <si>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</si>
  <si>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</si>
  <si>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</si>
  <si>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</si>
  <si>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</si>
  <si>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</si>
  <si>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</si>
  <si>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</si>
  <si>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</si>
  <si>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</si>
  <si>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</si>
  <si>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</si>
  <si>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</si>
  <si>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</si>
  <si>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</si>
  <si>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</si>
  <si>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</si>
  <si>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</si>
  <si>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</si>
  <si>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</si>
  <si>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</si>
  <si>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</si>
  <si>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</si>
  <si>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</si>
  <si>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</si>
  <si>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</si>
  <si>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</si>
  <si>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</si>
  <si>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</si>
  <si>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</si>
  <si>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</si>
  <si>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</si>
  <si>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</si>
  <si>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</si>
  <si>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</si>
  <si>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</si>
  <si>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</si>
  <si>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</si>
  <si>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</si>
  <si>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</si>
  <si>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</si>
  <si>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</si>
  <si>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</si>
  <si>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</si>
  <si>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</si>
  <si>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</si>
  <si>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</si>
  <si>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</si>
  <si>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</si>
  <si>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</si>
  <si>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</si>
  <si>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</si>
  <si>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</si>
  <si>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</si>
  <si>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</si>
  <si>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</si>
  <si>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</si>
  <si>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</si>
  <si>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</si>
  <si>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</si>
  <si>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</si>
  <si>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</si>
  <si>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</si>
  <si>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</si>
  <si>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</si>
  <si>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</si>
  <si>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</si>
  <si>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</si>
  <si>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</si>
  <si>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</si>
  <si>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</si>
  <si>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</si>
  <si>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</si>
  <si>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</si>
  <si>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</si>
  <si>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</si>
  <si>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</si>
  <si>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</si>
  <si>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</si>
  <si>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</si>
  <si>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</si>
  <si>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</si>
  <si>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</si>
  <si>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</si>
  <si>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</si>
  <si>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</si>
  <si>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</si>
  <si>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</si>
  <si>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</si>
  <si>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</si>
  <si>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</si>
  <si>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</si>
  <si>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</si>
  <si>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</si>
  <si>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</si>
  <si>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</si>
  <si>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</si>
  <si>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</si>
  <si>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</si>
  <si>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</si>
  <si>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</si>
  <si>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</si>
  <si>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</si>
  <si>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</si>
  <si>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</si>
  <si>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</si>
  <si>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</si>
  <si>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</si>
  <si>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</si>
  <si>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</si>
  <si>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</si>
  <si>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</si>
  <si>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</si>
  <si>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</si>
  <si>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</si>
  <si>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</si>
  <si>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</si>
  <si>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</si>
  <si>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</si>
  <si>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</si>
  <si>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</si>
  <si>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</si>
  <si>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</si>
  <si>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</si>
  <si>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</si>
  <si>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</si>
  <si>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</si>
  <si>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</si>
  <si>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</si>
  <si>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</si>
  <si>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</si>
  <si>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</si>
  <si>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</si>
  <si>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</si>
  <si>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</si>
  <si>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</si>
  <si>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</si>
  <si>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</si>
  <si>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</si>
  <si>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</si>
  <si>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</si>
  <si>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</si>
  <si>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</si>
  <si>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</si>
  <si>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</si>
  <si>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</si>
  <si>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</si>
  <si>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</si>
  <si>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</si>
  <si>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</si>
  <si>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</si>
  <si>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</si>
  <si>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</si>
  <si>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</si>
  <si>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</si>
  <si>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</si>
  <si>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</si>
  <si>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</si>
  <si>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</si>
  <si>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</si>
  <si>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</si>
  <si>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</si>
  <si>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</si>
  <si>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</si>
  <si>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</si>
  <si>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</si>
  <si>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</si>
  <si>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</si>
  <si>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</si>
  <si>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</si>
  <si>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</si>
  <si>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</si>
  <si>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</si>
  <si>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</si>
  <si>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</si>
  <si>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</si>
  <si>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</si>
  <si>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</si>
  <si>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</si>
  <si>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</si>
  <si>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</si>
  <si>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</si>
  <si>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</si>
  <si>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</si>
  <si>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</si>
  <si>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</si>
  <si>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</si>
  <si>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</si>
  <si>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</si>
  <si>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</si>
  <si>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</si>
  <si>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</si>
  <si>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</si>
  <si>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</si>
  <si>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</si>
  <si>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</si>
  <si>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</si>
  <si>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</si>
  <si>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</si>
  <si>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</si>
  <si>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</si>
  <si>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</si>
  <si>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</si>
  <si>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</si>
  <si>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</si>
  <si>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</si>
  <si>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</si>
  <si>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</si>
  <si>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</si>
  <si>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</si>
  <si>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</si>
  <si>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</si>
  <si>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</si>
  <si>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</si>
  <si>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</si>
  <si>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</si>
  <si>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</si>
  <si>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</si>
  <si>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</si>
  <si>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</si>
  <si>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</si>
  <si>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</si>
  <si>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</si>
  <si>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</si>
  <si>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</si>
  <si>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</si>
  <si>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</si>
  <si>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</si>
  <si>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</si>
  <si>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</si>
  <si>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</si>
  <si>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</si>
  <si>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</si>
  <si>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</si>
  <si>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</si>
  <si>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</si>
  <si>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</si>
  <si>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</si>
  <si>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</si>
  <si>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</si>
  <si>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</si>
  <si>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</si>
  <si>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</si>
  <si>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</si>
  <si>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</si>
  <si>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</si>
  <si>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</si>
  <si>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</si>
  <si>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</si>
  <si>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</si>
  <si>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</si>
  <si>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</si>
  <si>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</si>
  <si>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</si>
  <si>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</si>
  <si>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</si>
  <si>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</si>
  <si>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</si>
  <si>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</si>
  <si>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</si>
  <si>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</si>
  <si>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</si>
  <si>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</si>
  <si>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</si>
  <si>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</si>
  <si>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</si>
  <si>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</si>
  <si>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</si>
  <si>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</si>
  <si>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</si>
  <si>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</si>
  <si>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</si>
  <si>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</si>
  <si>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</si>
  <si>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</si>
  <si>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</si>
  <si>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</si>
  <si>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</si>
  <si>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</si>
  <si>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</si>
  <si>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</si>
  <si>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</si>
  <si>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</si>
  <si>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</si>
  <si>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</si>
  <si>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</si>
  <si>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</si>
  <si>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</si>
  <si>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</si>
  <si>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</si>
  <si>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</si>
  <si>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</si>
  <si>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</si>
  <si>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</si>
  <si>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</si>
  <si>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</si>
  <si>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</si>
  <si>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</si>
  <si>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</si>
  <si>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</si>
  <si>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</si>
  <si>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</si>
  <si>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</si>
  <si>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</si>
  <si>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</si>
  <si>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</si>
  <si>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</si>
  <si>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</si>
  <si>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</si>
  <si>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</si>
  <si>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</si>
  <si>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</si>
  <si>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</si>
  <si>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</si>
  <si>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</si>
  <si>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</si>
  <si>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</si>
  <si>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</si>
  <si>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</si>
  <si>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</si>
  <si>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</si>
  <si>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</si>
  <si>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</si>
  <si>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</si>
  <si>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</si>
  <si>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</si>
  <si>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</si>
  <si>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</si>
  <si>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</si>
  <si>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</si>
  <si>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</si>
  <si>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</si>
  <si>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</si>
  <si>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</si>
  <si>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</si>
  <si>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</si>
  <si>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</si>
  <si>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</si>
  <si>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</si>
  <si>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</si>
  <si>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</si>
  <si>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</si>
  <si>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</si>
  <si>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</si>
  <si>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</si>
  <si>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</si>
  <si>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</si>
  <si>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</si>
  <si>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</si>
  <si>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</si>
  <si>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</si>
  <si>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</si>
  <si>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</si>
  <si>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</si>
  <si>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</si>
  <si>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</si>
  <si>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</si>
  <si>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</si>
  <si>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</si>
  <si>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</si>
  <si>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</si>
  <si>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</si>
  <si>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</si>
  <si>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</si>
  <si>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</si>
  <si>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</si>
  <si>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</si>
  <si>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</si>
  <si>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</si>
  <si>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</si>
  <si>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</si>
  <si>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</si>
  <si>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</si>
  <si>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</si>
  <si>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</si>
  <si>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</si>
  <si>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</si>
  <si>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</si>
  <si>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</si>
  <si>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</si>
  <si>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</si>
  <si>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</si>
  <si>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</si>
  <si>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</si>
  <si>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</si>
  <si>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</si>
  <si>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</si>
  <si>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</si>
  <si>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</si>
  <si>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</si>
  <si>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</si>
  <si>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</si>
  <si>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</si>
  <si>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</si>
  <si>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</si>
  <si>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</si>
  <si>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</si>
  <si>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</si>
  <si>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</si>
  <si>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</si>
  <si>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</si>
  <si>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</si>
  <si>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</si>
  <si>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</si>
  <si>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</si>
  <si>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</si>
  <si>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</si>
  <si>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</si>
  <si>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</si>
  <si>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</si>
  <si>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</si>
  <si>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</si>
  <si>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</si>
  <si>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</si>
  <si>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</si>
  <si>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</si>
  <si>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</si>
  <si>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</si>
  <si>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</si>
  <si>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</si>
  <si>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</si>
  <si>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</si>
  <si>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</si>
  <si>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</si>
  <si>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</si>
  <si>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</si>
  <si>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</si>
  <si>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</si>
  <si>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</si>
  <si>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</si>
  <si>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</si>
  <si>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</si>
  <si>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</si>
  <si>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</si>
  <si>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</si>
  <si>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</si>
  <si>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</si>
  <si>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</si>
  <si>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</si>
  <si>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</si>
  <si>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</si>
  <si>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</si>
  <si>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</si>
  <si>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</si>
  <si>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</si>
  <si>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</si>
  <si>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</si>
  <si>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</si>
  <si>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</si>
  <si>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</si>
  <si>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</si>
  <si>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</si>
  <si>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</si>
  <si>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</si>
  <si>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</si>
  <si>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</si>
  <si>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</si>
  <si>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</si>
  <si>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</si>
  <si>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</si>
  <si>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</si>
  <si>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</si>
  <si>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</si>
  <si>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</si>
  <si>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</si>
  <si>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</si>
  <si>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</si>
  <si>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</si>
  <si>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</si>
  <si>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</si>
  <si>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</si>
  <si>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</si>
  <si>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</si>
  <si>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</si>
  <si>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</si>
  <si>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</si>
  <si>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</si>
  <si>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</si>
  <si>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</si>
  <si>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</si>
  <si>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</si>
  <si>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</si>
  <si>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</si>
  <si>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</si>
  <si>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</si>
  <si>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</si>
  <si>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</si>
  <si>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</si>
  <si>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</si>
  <si>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</si>
  <si>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</si>
  <si>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</si>
  <si>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</si>
  <si>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</si>
  <si>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</si>
  <si>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</si>
  <si>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</si>
  <si>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</si>
  <si>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</si>
  <si>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</si>
  <si>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</si>
  <si>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</si>
  <si>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</si>
  <si>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</si>
  <si>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</si>
  <si>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</si>
  <si>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</si>
  <si>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</si>
  <si>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</si>
  <si>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</si>
  <si>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</si>
  <si>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</si>
  <si>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</si>
  <si>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</si>
  <si>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</si>
  <si>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</si>
  <si>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</si>
  <si>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</si>
  <si>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</si>
  <si>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</si>
  <si>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</si>
  <si>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</si>
  <si>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</si>
  <si>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</si>
  <si>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</si>
  <si>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</si>
  <si>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</si>
  <si>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</si>
  <si>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</si>
  <si>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</si>
  <si>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</si>
  <si>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</si>
  <si>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</si>
  <si>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</si>
  <si>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</si>
  <si>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</si>
  <si>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</si>
  <si>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</si>
  <si>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</si>
  <si>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</si>
  <si>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</si>
  <si>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</si>
  <si>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</si>
  <si>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</si>
  <si>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</si>
  <si>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</si>
  <si>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</si>
  <si>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</si>
  <si>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</si>
  <si>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</si>
  <si>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</si>
  <si>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</si>
  <si>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</si>
  <si>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</si>
  <si>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</si>
  <si>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</si>
  <si>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</si>
  <si>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</si>
  <si>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</si>
  <si>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</si>
  <si>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</si>
  <si>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</si>
  <si>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</si>
  <si>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</si>
  <si>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</si>
  <si>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</si>
  <si>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</si>
  <si>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</si>
  <si>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</si>
  <si>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</si>
  <si>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</si>
  <si>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</si>
  <si>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</si>
  <si>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</si>
  <si>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</si>
  <si>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</si>
  <si>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</si>
  <si>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</si>
  <si>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</si>
  <si>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</si>
  <si>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</si>
  <si>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</si>
  <si>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</si>
  <si>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</si>
  <si>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</si>
  <si>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</si>
  <si>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</si>
  <si>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</si>
  <si>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</si>
  <si>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</si>
  <si>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</si>
  <si>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</si>
  <si>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</si>
  <si>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</si>
  <si>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</si>
  <si>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</si>
  <si>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</si>
  <si>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</si>
  <si>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</si>
  <si>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</si>
  <si>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</si>
  <si>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</si>
  <si>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</si>
  <si>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</si>
  <si>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</si>
  <si>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</si>
  <si>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</si>
  <si>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</si>
  <si>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</si>
  <si>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</si>
  <si>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</si>
  <si>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</si>
  <si>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</si>
  <si>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</si>
  <si>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</si>
  <si>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</si>
  <si>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</si>
  <si>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</si>
  <si>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</si>
  <si>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</si>
  <si>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</si>
  <si>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</si>
  <si>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</si>
  <si>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</si>
  <si>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</si>
  <si>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</si>
  <si>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</si>
  <si>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</si>
  <si>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</si>
  <si>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</si>
  <si>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</si>
  <si>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</si>
  <si>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</si>
  <si>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</si>
  <si>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</si>
  <si>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</si>
  <si>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</si>
  <si>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</si>
  <si>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</si>
  <si>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</si>
  <si>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</si>
  <si>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</si>
  <si>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</si>
  <si>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</si>
  <si>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</si>
  <si>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</si>
  <si>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</si>
  <si>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</si>
  <si>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</si>
  <si>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</si>
  <si>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</si>
  <si>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</si>
  <si>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</si>
  <si>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</si>
  <si>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</si>
  <si>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</si>
  <si>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</si>
  <si>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</si>
  <si>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</si>
  <si>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</si>
  <si>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</si>
  <si>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</si>
  <si>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</si>
  <si>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</si>
  <si>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</si>
  <si>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</si>
  <si>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</si>
  <si>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</si>
  <si>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</si>
  <si>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</si>
  <si>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</si>
  <si>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</si>
  <si>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</si>
  <si>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</si>
  <si>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</si>
  <si>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</si>
  <si>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</si>
  <si>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</si>
  <si>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</si>
  <si>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</si>
  <si>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</si>
  <si>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</si>
  <si>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</si>
  <si>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</si>
  <si>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</si>
  <si>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</si>
  <si>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</si>
  <si>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</si>
  <si>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</si>
  <si>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</si>
  <si>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</si>
  <si>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</si>
  <si>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</si>
  <si>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</si>
  <si>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</si>
  <si>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</si>
  <si>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</si>
  <si>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</si>
  <si>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</si>
  <si>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</si>
  <si>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</si>
  <si>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</si>
  <si>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</si>
  <si>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</si>
  <si>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</si>
  <si>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</si>
  <si>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</si>
  <si>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</si>
  <si>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</si>
  <si>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</si>
  <si>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</si>
  <si>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</si>
  <si>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</si>
  <si>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</si>
  <si>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</si>
  <si>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</si>
  <si>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</si>
  <si>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</si>
  <si>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</si>
  <si>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</si>
  <si>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</si>
  <si>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</si>
  <si>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</si>
  <si>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</si>
  <si>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</si>
  <si>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</si>
  <si>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</si>
  <si>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</si>
  <si>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</si>
  <si>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</si>
  <si>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</si>
  <si>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</si>
  <si>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</si>
  <si>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</si>
  <si>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</si>
  <si>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</si>
  <si>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</si>
  <si>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</si>
  <si>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</si>
  <si>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</si>
  <si>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</si>
  <si>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</si>
  <si>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</si>
  <si>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</si>
  <si>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</si>
  <si>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</si>
  <si>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</si>
  <si>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</si>
  <si>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</si>
  <si>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</si>
  <si>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</si>
  <si>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</si>
  <si>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</si>
  <si>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</si>
  <si>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</si>
  <si>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</si>
  <si>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</si>
  <si>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</si>
  <si>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</si>
  <si>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</si>
  <si>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</si>
  <si>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</si>
  <si>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</si>
  <si>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</si>
  <si>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</si>
  <si>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</si>
  <si>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</si>
  <si>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</si>
  <si>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</si>
  <si>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</si>
  <si>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</si>
  <si>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</si>
  <si>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</si>
  <si>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</si>
  <si>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</si>
  <si>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</si>
  <si>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</si>
  <si>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</si>
  <si>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</si>
  <si>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</si>
  <si>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</si>
  <si>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</si>
  <si>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</si>
  <si>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</si>
  <si>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</si>
  <si>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</si>
  <si>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</si>
  <si>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</si>
  <si>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</si>
  <si>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</si>
  <si>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</si>
  <si>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</si>
  <si>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</si>
  <si>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</si>
  <si>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</si>
  <si>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</si>
  <si>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</si>
  <si>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</si>
  <si>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</si>
  <si>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</si>
  <si>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</si>
  <si>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</si>
  <si>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</si>
  <si>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</si>
  <si>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</si>
  <si>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</si>
  <si>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</si>
  <si>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</si>
  <si>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</si>
  <si>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</si>
  <si>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</si>
  <si>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</si>
  <si>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</si>
  <si>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</si>
  <si>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</si>
  <si>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</si>
  <si>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</si>
  <si>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</si>
  <si>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</si>
  <si>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</si>
  <si>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</si>
  <si>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</si>
  <si>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</si>
  <si>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</si>
  <si>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</si>
  <si>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</si>
  <si>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</si>
  <si>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</si>
  <si>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</si>
  <si>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</si>
  <si>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</si>
  <si>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</si>
  <si>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</si>
  <si>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</si>
  <si>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</si>
  <si>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</si>
  <si>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</si>
  <si>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</si>
  <si>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</si>
  <si>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</si>
  <si>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</si>
  <si>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</si>
  <si>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</si>
  <si>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</si>
  <si>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</si>
  <si>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</si>
  <si>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</si>
  <si>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</si>
  <si>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</si>
  <si>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</si>
  <si>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</si>
  <si>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</si>
  <si>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</si>
  <si>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</si>
  <si>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</si>
  <si>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</si>
  <si>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</si>
  <si>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</si>
  <si>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</si>
  <si>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</si>
  <si>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</si>
  <si>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</si>
  <si>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</si>
  <si>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</si>
  <si>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</si>
  <si>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</si>
  <si>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</si>
  <si>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</si>
  <si>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</si>
  <si>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</si>
  <si>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</si>
  <si>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</si>
  <si>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</si>
  <si>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</si>
  <si>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</si>
  <si>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</si>
  <si>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</si>
  <si>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</si>
  <si>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</si>
  <si>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</si>
  <si>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</si>
  <si>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</si>
  <si>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</si>
  <si>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</si>
  <si>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</si>
  <si>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</si>
  <si>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</si>
  <si>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</si>
  <si>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</si>
  <si>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</si>
  <si>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</si>
  <si>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</si>
  <si>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</si>
  <si>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</si>
  <si>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</si>
  <si>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</si>
  <si>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</si>
  <si>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</si>
  <si>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</si>
  <si>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</si>
  <si>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</si>
  <si>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</si>
  <si>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</si>
  <si>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</si>
  <si>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</si>
  <si>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</si>
  <si>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</si>
  <si>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</si>
  <si>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</si>
  <si>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</si>
  <si>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</si>
  <si>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</si>
  <si>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</si>
  <si>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</si>
  <si>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</si>
  <si>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</si>
  <si>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</si>
  <si>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</si>
  <si>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</si>
  <si>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</si>
  <si>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</si>
  <si>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</si>
  <si>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</si>
  <si>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</si>
  <si>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</si>
  <si>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</si>
  <si>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</si>
  <si>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</si>
  <si>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</si>
  <si>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</si>
  <si>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</si>
  <si>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</si>
  <si>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</si>
  <si>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</si>
  <si>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</si>
  <si>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</si>
  <si>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</si>
  <si>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</si>
  <si>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</si>
  <si>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</si>
  <si>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</si>
  <si>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</si>
  <si>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</si>
  <si>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</si>
  <si>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</si>
  <si>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</si>
  <si>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</si>
  <si>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</si>
  <si>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</si>
  <si>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</si>
  <si>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</si>
  <si>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</si>
  <si>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</si>
  <si>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</si>
  <si>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</si>
  <si>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</si>
  <si>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</si>
  <si>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</si>
  <si>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</si>
  <si>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</si>
  <si>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</si>
  <si>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</si>
  <si>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</si>
  <si>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</si>
  <si>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</si>
  <si>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</si>
  <si>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</si>
  <si>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</si>
  <si>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</si>
  <si>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</si>
  <si>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</si>
  <si>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</si>
  <si>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</si>
  <si>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</si>
  <si>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</si>
  <si>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</si>
  <si>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</si>
  <si>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</si>
  <si>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</si>
  <si>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</si>
  <si>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</si>
  <si>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</si>
  <si>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</si>
  <si>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</si>
  <si>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</si>
  <si>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</si>
  <si>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</si>
  <si>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</si>
  <si>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</si>
  <si>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</si>
  <si>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</si>
  <si>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</si>
  <si>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</si>
  <si>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</si>
  <si>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</si>
  <si>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</si>
  <si>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</si>
  <si>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</si>
  <si>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</si>
  <si>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</si>
  <si>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</si>
  <si>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</si>
  <si>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</si>
  <si>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</si>
  <si>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</si>
  <si>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</si>
  <si>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</si>
  <si>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</si>
  <si>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</si>
  <si>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</si>
  <si>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</si>
  <si>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</si>
  <si>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</si>
  <si>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</si>
  <si>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</si>
  <si>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</si>
  <si>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</si>
  <si>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</si>
  <si>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</si>
  <si>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</si>
  <si>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</si>
  <si>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</si>
  <si>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</si>
  <si>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</si>
  <si>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</si>
  <si>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</si>
  <si>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</si>
  <si>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</si>
  <si>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</si>
  <si>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</si>
  <si>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</si>
  <si>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</si>
  <si>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</si>
  <si>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</si>
  <si>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</si>
  <si>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</si>
  <si>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</si>
  <si>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</si>
  <si>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</si>
  <si>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</si>
  <si>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</si>
  <si>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</si>
  <si>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</si>
  <si>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</si>
  <si>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</si>
  <si>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</si>
  <si>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</si>
  <si>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</si>
  <si>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</si>
  <si>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</si>
  <si>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</si>
  <si>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</si>
  <si>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</si>
  <si>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</si>
  <si>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</si>
  <si>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</si>
  <si>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</si>
  <si>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</si>
  <si>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</si>
  <si>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</si>
  <si>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</si>
  <si>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</si>
  <si>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</si>
  <si>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</si>
  <si>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</si>
  <si>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</si>
  <si>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</si>
  <si>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</si>
  <si>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</si>
  <si>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</si>
  <si>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</si>
  <si>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</si>
  <si>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</si>
  <si>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</si>
  <si>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</si>
  <si>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</si>
  <si>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</si>
  <si>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</si>
  <si>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</si>
  <si>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</si>
  <si>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</si>
  <si>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</si>
  <si>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</si>
  <si>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</si>
  <si>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</si>
  <si>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</si>
  <si>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</si>
  <si>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</si>
  <si>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</si>
  <si>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</si>
  <si>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</si>
  <si>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</si>
  <si>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</si>
  <si>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</si>
  <si>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</si>
  <si>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</si>
  <si>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</si>
  <si>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</si>
  <si>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</si>
  <si>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</si>
  <si>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</si>
  <si>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</si>
  <si>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</si>
  <si>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</si>
  <si>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</si>
  <si>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</si>
  <si>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</si>
  <si>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</si>
  <si>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</si>
  <si>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</si>
  <si>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</si>
  <si>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</si>
  <si>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</si>
  <si>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</si>
  <si>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</si>
  <si>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</si>
  <si>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</si>
  <si>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</si>
  <si>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</si>
  <si>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</si>
  <si>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</si>
  <si>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</si>
  <si>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</si>
  <si>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</si>
  <si>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</si>
  <si>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</si>
  <si>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</si>
  <si>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</si>
  <si>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</si>
  <si>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</si>
  <si>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</si>
  <si>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</si>
  <si>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</si>
  <si>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</si>
  <si>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</si>
  <si>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</si>
  <si>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</si>
  <si>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</si>
  <si>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</si>
  <si>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</si>
  <si>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</si>
  <si>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</si>
  <si>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</si>
  <si>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</si>
  <si>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</si>
  <si>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</si>
  <si>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</si>
  <si>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</si>
  <si>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</si>
  <si>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</si>
  <si>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</si>
  <si>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</si>
  <si>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</si>
  <si>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</si>
  <si>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</si>
  <si>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</si>
  <si>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</si>
  <si>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</si>
  <si>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</si>
  <si>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</si>
  <si>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</si>
  <si>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</si>
  <si>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</si>
  <si>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</si>
  <si>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</si>
  <si>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</si>
  <si>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</si>
  <si>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</si>
  <si>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</si>
  <si>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</si>
  <si>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</si>
  <si>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</si>
  <si>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</si>
  <si>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</si>
  <si>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</si>
  <si>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</si>
  <si>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</si>
  <si>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</si>
  <si>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</si>
  <si>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</si>
  <si>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</si>
  <si>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</si>
  <si>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</si>
  <si>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</si>
  <si>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</si>
  <si>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</si>
  <si>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</si>
  <si>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</si>
  <si>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</si>
  <si>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</si>
  <si>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</si>
  <si>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</si>
  <si>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</si>
  <si>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</si>
  <si>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</si>
  <si>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</si>
  <si>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</si>
  <si>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</si>
  <si>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</si>
  <si>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</si>
  <si>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</si>
  <si>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</si>
  <si>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</si>
  <si>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</si>
  <si>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</si>
  <si>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</si>
  <si>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</si>
  <si>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</si>
  <si>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</si>
  <si>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</si>
  <si>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</si>
  <si>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</si>
  <si>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</si>
  <si>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</si>
  <si>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</si>
  <si>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</si>
  <si>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</si>
  <si>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</si>
  <si>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</si>
  <si>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</si>
  <si>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</si>
  <si>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</si>
  <si>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</si>
  <si>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</si>
  <si>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</si>
  <si>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</si>
  <si>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</si>
  <si>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</si>
  <si>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</si>
  <si>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</si>
  <si>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</si>
  <si>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</si>
  <si>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</si>
  <si>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</si>
  <si>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</si>
  <si>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</si>
  <si>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</si>
  <si>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</si>
  <si>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</si>
  <si>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</si>
  <si>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</si>
  <si>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</si>
  <si>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</si>
  <si>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</si>
  <si>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</si>
  <si>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</si>
  <si>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</si>
  <si>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</si>
  <si>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</si>
  <si>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</si>
  <si>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</si>
  <si>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</si>
  <si>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</si>
  <si>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</si>
  <si>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</si>
  <si>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</si>
  <si>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</si>
  <si>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</si>
  <si>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</si>
  <si>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</si>
  <si>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</si>
  <si>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</si>
  <si>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</si>
  <si>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</si>
  <si>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</si>
  <si>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</si>
  <si>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</si>
  <si>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</si>
  <si>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</si>
  <si>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</si>
  <si>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</si>
  <si>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</si>
  <si>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</si>
  <si>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</si>
  <si>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</si>
  <si>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</si>
  <si>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</si>
  <si>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</si>
  <si>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</si>
  <si>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</si>
  <si>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</si>
  <si>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</si>
  <si>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</si>
  <si>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</si>
  <si>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</si>
  <si>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</si>
  <si>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</si>
  <si>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</si>
  <si>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</si>
  <si>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</si>
  <si>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</si>
  <si>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</si>
  <si>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</si>
  <si>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</si>
  <si>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</si>
  <si>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</si>
  <si>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</si>
  <si>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</si>
  <si>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</si>
  <si>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</si>
  <si>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</si>
  <si>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</si>
  <si>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</si>
  <si>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</si>
  <si>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</si>
  <si>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</si>
  <si>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</si>
  <si>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</si>
  <si>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</si>
  <si>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</si>
  <si>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</si>
  <si>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</si>
  <si>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</si>
  <si>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</si>
  <si>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</si>
  <si>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</si>
  <si>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</si>
  <si>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</si>
  <si>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</si>
  <si>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</si>
  <si>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</si>
  <si>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</si>
  <si>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</si>
  <si>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</si>
  <si>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</si>
  <si>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</si>
  <si>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</si>
  <si>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</si>
  <si>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</si>
  <si>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</si>
  <si>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</si>
  <si>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</si>
  <si>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</si>
  <si>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</si>
  <si>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</si>
  <si>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</si>
  <si>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</si>
  <si>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</si>
  <si>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</si>
  <si>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</si>
  <si>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</si>
  <si>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</si>
  <si>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</si>
  <si>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</si>
  <si>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</si>
  <si>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</si>
  <si>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</si>
  <si>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</si>
  <si>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</si>
  <si>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</si>
  <si>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</si>
  <si>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</si>
  <si>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</si>
  <si>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</si>
  <si>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</si>
  <si>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</si>
  <si>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</si>
  <si>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</si>
  <si>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</si>
  <si>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</si>
  <si>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</si>
  <si>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</si>
  <si>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</si>
  <si>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</si>
  <si>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</si>
  <si>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</si>
  <si>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</si>
  <si>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</si>
  <si>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</si>
  <si>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</si>
  <si>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</si>
  <si>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</si>
  <si>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</si>
  <si>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</si>
  <si>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</si>
  <si>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</si>
  <si>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</si>
  <si>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</si>
  <si>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</si>
  <si>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</si>
  <si>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</si>
  <si>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</si>
  <si>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</si>
  <si>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</si>
  <si>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</si>
  <si>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</si>
  <si>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</si>
  <si>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</si>
  <si>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</si>
  <si>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</si>
  <si>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</si>
  <si>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</si>
  <si>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</si>
  <si>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</si>
  <si>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</si>
  <si>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</si>
  <si>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</si>
  <si>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</si>
  <si>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</si>
  <si>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</si>
  <si>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</si>
  <si>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</si>
  <si>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</si>
  <si>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</si>
  <si>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</si>
  <si>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</si>
  <si>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</si>
  <si>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</si>
  <si>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</si>
  <si>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</si>
  <si>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</si>
  <si>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</si>
  <si>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</si>
  <si>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</si>
  <si>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</si>
  <si>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</si>
  <si>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</si>
  <si>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</si>
  <si>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</si>
  <si>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</si>
  <si>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</si>
  <si>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</si>
  <si>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</si>
  <si>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</si>
  <si>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</si>
  <si>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</si>
  <si>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</si>
  <si>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</si>
  <si>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</si>
  <si>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</si>
  <si>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</si>
  <si>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</si>
  <si>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</si>
  <si>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</si>
  <si>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</si>
  <si>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</si>
  <si>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</si>
  <si>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</si>
  <si>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</si>
  <si>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</si>
  <si>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</si>
  <si>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</si>
  <si>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</si>
  <si>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</si>
  <si>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</si>
  <si>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</si>
  <si>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</si>
  <si>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</si>
  <si>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</si>
  <si>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</si>
  <si>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</si>
  <si>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</si>
  <si>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</si>
  <si>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</si>
  <si>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</si>
  <si>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</si>
  <si>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</si>
  <si>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</si>
  <si>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</si>
  <si>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</si>
  <si>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</si>
  <si>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</si>
  <si>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</si>
  <si>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</si>
  <si>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</si>
  <si>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</si>
  <si>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</si>
  <si>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</si>
  <si>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</si>
  <si>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</si>
  <si>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</si>
  <si>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</si>
  <si>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</si>
  <si>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</si>
  <si>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</si>
  <si>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</si>
  <si>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</si>
  <si>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</si>
  <si>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</si>
  <si>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</si>
  <si>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</si>
  <si>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</si>
  <si>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</si>
  <si>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</si>
  <si>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</si>
  <si>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</si>
  <si>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</si>
  <si>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</si>
  <si>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</si>
  <si>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</si>
  <si>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</si>
  <si>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</si>
  <si>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</si>
  <si>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</si>
  <si>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</si>
  <si>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</si>
  <si>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</si>
  <si>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</si>
  <si>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</si>
  <si>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</si>
  <si>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</si>
  <si>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</si>
  <si>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</si>
  <si>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</si>
  <si>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</si>
  <si>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</si>
  <si>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</si>
  <si>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</si>
  <si>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</si>
  <si>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</si>
  <si>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</si>
  <si>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</si>
  <si>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</si>
  <si>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</si>
  <si>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</si>
  <si>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</si>
  <si>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</si>
  <si>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</si>
  <si>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</si>
  <si>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</si>
  <si>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</si>
  <si>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</si>
  <si>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</si>
  <si>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</si>
  <si>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</si>
  <si>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</si>
  <si>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</si>
  <si>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</si>
  <si>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</si>
  <si>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</si>
  <si>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</si>
  <si>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</si>
  <si>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</si>
  <si>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</si>
  <si>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</si>
  <si>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</si>
  <si>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</si>
  <si>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</si>
  <si>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</si>
  <si>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</si>
  <si>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</si>
  <si>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</si>
  <si>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</si>
  <si>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</si>
  <si>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</si>
  <si>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</si>
  <si>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</si>
  <si>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</si>
  <si>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</si>
  <si>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</si>
  <si>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</si>
  <si>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</si>
  <si>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</si>
  <si>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</si>
  <si>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</si>
  <si>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</si>
  <si>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</si>
  <si>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</si>
  <si>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</si>
  <si>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</si>
  <si>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</si>
  <si>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</si>
  <si>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</si>
  <si>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</si>
  <si>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</si>
  <si>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</si>
  <si>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</si>
  <si>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</si>
  <si>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</si>
  <si>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</si>
  <si>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</si>
  <si>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</si>
  <si>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</si>
  <si>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</si>
  <si>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</si>
  <si>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</si>
  <si>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</si>
  <si>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</si>
  <si>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</si>
  <si>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</si>
  <si>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</si>
  <si>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</si>
  <si>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</si>
  <si>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</si>
  <si>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</si>
  <si>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</si>
  <si>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</si>
  <si>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</si>
  <si>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</si>
  <si>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</si>
  <si>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</si>
  <si>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</si>
  <si>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</si>
  <si>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</si>
  <si>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</si>
  <si>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</si>
  <si>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</si>
  <si>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</si>
  <si>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</si>
  <si>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</si>
  <si>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</si>
  <si>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</si>
  <si>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</si>
  <si>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</si>
  <si>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</si>
  <si>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</si>
  <si>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</si>
  <si>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</si>
  <si>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</si>
  <si>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</si>
  <si>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</si>
  <si>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</si>
  <si>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</si>
  <si>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</si>
  <si>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</si>
  <si>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</si>
  <si>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</si>
  <si>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</si>
  <si>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</si>
  <si>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</si>
  <si>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</si>
  <si>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</si>
  <si>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</si>
  <si>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</si>
  <si>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</si>
  <si>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</si>
  <si>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</si>
  <si>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</si>
  <si>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</si>
  <si>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</si>
  <si>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</si>
  <si>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</si>
  <si>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</si>
  <si>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</si>
  <si>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</si>
  <si>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</si>
  <si>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</si>
  <si>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</si>
  <si>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</si>
  <si>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</si>
  <si>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</si>
  <si>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</si>
  <si>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</si>
  <si>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</si>
  <si>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</si>
  <si>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</si>
  <si>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</si>
  <si>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</si>
  <si>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</si>
  <si>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</si>
  <si>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</si>
  <si>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</si>
  <si>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</si>
  <si>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</si>
  <si>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</si>
  <si>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</si>
  <si>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</si>
  <si>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</si>
  <si>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</si>
  <si>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</si>
  <si>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</si>
  <si>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</si>
  <si>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</si>
  <si>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</si>
  <si>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</si>
  <si>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</si>
  <si>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</si>
  <si>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</si>
  <si>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</si>
  <si>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</si>
  <si>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</si>
  <si>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</si>
  <si>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</si>
  <si>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</si>
  <si>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</si>
  <si>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</si>
  <si>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</si>
  <si>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</si>
  <si>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</si>
  <si>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</si>
  <si>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</si>
  <si>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</si>
  <si>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</si>
  <si>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</si>
  <si>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</si>
  <si>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</si>
  <si>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</si>
  <si>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</si>
  <si>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</si>
  <si>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</si>
  <si>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</si>
  <si>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</si>
  <si>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</si>
  <si>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</si>
  <si>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</si>
  <si>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</si>
  <si>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</si>
  <si>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</si>
  <si>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</si>
  <si>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</si>
  <si>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</si>
  <si>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</si>
  <si>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</si>
  <si>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</si>
  <si>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</si>
  <si>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</si>
  <si>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</si>
  <si>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</si>
  <si>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</si>
  <si>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</si>
  <si>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</si>
  <si>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</si>
  <si>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</si>
  <si>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</si>
  <si>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</si>
  <si>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</si>
  <si>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</si>
  <si>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</si>
  <si>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</si>
  <si>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</si>
  <si>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</si>
  <si>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</si>
  <si>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</si>
  <si>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</si>
  <si>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</si>
  <si>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</si>
  <si>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</si>
  <si>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</si>
  <si>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</si>
  <si>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</si>
  <si>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</si>
  <si>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</si>
  <si>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</si>
  <si>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</si>
  <si>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</si>
  <si>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</si>
  <si>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</si>
  <si>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</si>
  <si>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</si>
  <si>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</si>
  <si>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</si>
  <si>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</si>
  <si>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</si>
  <si>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</si>
  <si>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</si>
  <si>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</si>
  <si>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</si>
  <si>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</si>
  <si>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</si>
  <si>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</si>
  <si>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</si>
  <si>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</si>
  <si>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</si>
  <si>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</si>
  <si>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</si>
  <si>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</si>
  <si>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</si>
  <si>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</si>
  <si>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</si>
  <si>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</si>
  <si>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</si>
  <si>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</si>
  <si>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</si>
  <si>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</si>
  <si>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</si>
  <si>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</si>
  <si>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</si>
  <si>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</si>
  <si>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</si>
  <si>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</si>
  <si>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</si>
  <si>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</si>
  <si>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</si>
  <si>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</si>
  <si>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</si>
  <si>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</si>
  <si>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</si>
  <si>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</si>
  <si>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</si>
  <si>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</si>
  <si>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</si>
  <si>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</si>
  <si>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</si>
  <si>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</si>
  <si>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</si>
  <si>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</si>
  <si>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</si>
  <si>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</si>
  <si>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</si>
  <si>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</si>
  <si>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</si>
  <si>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</si>
  <si>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</si>
  <si>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</si>
  <si>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</si>
  <si>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</si>
  <si>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</si>
  <si>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</si>
  <si>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</si>
  <si>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</si>
  <si>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</si>
  <si>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</si>
  <si>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</si>
  <si>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</si>
  <si>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</si>
  <si>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</si>
  <si>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</si>
  <si>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</si>
  <si>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</si>
  <si>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</si>
  <si>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</si>
  <si>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</si>
  <si>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</si>
  <si>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</si>
  <si>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</si>
  <si>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</si>
  <si>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</si>
  <si>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</si>
  <si>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</si>
  <si>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</si>
  <si>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</si>
  <si>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</si>
  <si>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</si>
  <si>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</si>
  <si>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</si>
  <si>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</si>
  <si>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</si>
  <si>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</si>
  <si>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</si>
  <si>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</si>
  <si>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</si>
  <si>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</si>
  <si>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</si>
  <si>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</si>
  <si>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</si>
  <si>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</si>
  <si>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</si>
  <si>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</si>
  <si>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</si>
  <si>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</si>
  <si>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</si>
  <si>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</si>
  <si>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</si>
  <si>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</si>
  <si>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</si>
  <si>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</si>
  <si>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</si>
  <si>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</si>
  <si>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</si>
  <si>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</si>
  <si>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</si>
  <si>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</si>
  <si>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</si>
  <si>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</si>
  <si>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</si>
  <si>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</si>
  <si>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</si>
  <si>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</si>
  <si>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</si>
  <si>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</si>
  <si>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</si>
  <si>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</si>
  <si>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</si>
  <si>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</si>
  <si>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</si>
  <si>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</si>
  <si>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</si>
  <si>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</si>
  <si>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</si>
  <si>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</si>
  <si>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</si>
  <si>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</si>
  <si>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</si>
  <si>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</si>
  <si>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</si>
  <si>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</si>
  <si>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</si>
  <si>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</si>
  <si>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</si>
  <si>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</si>
  <si>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</si>
  <si>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</si>
  <si>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</si>
  <si>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</si>
  <si>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</si>
  <si>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</si>
  <si>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</si>
  <si>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</si>
  <si>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</si>
  <si>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</si>
  <si>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</si>
  <si>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</si>
  <si>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</si>
  <si>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</si>
  <si>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</si>
  <si>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</si>
  <si>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</si>
  <si>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</si>
  <si>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</si>
  <si>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</si>
  <si>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</si>
  <si>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</si>
  <si>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</si>
  <si>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</si>
  <si>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</si>
  <si>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</si>
  <si>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</si>
  <si>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</si>
  <si>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</si>
  <si>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</si>
  <si>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</si>
  <si>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</si>
  <si>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</si>
  <si>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</si>
  <si>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</si>
  <si>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</si>
  <si>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</si>
  <si>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</si>
  <si>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</si>
  <si>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</si>
  <si>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</si>
  <si>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</si>
  <si>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</si>
  <si>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</si>
  <si>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</si>
  <si>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</si>
  <si>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</si>
  <si>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</si>
  <si>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</si>
  <si>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</si>
  <si>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</si>
  <si>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</si>
  <si>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</si>
  <si>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</si>
  <si>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</si>
  <si>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</si>
  <si>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</si>
  <si>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</si>
  <si>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</si>
  <si>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</si>
  <si>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</si>
  <si>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</si>
  <si>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</si>
  <si>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</si>
  <si>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</si>
  <si>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</si>
  <si>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</si>
  <si>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</si>
  <si>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</si>
  <si>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</si>
  <si>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</si>
  <si>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</si>
  <si>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</si>
  <si>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</si>
  <si>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</si>
  <si>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</si>
  <si>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</si>
  <si>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</si>
  <si>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</si>
  <si>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</si>
  <si>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</si>
  <si>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</si>
  <si>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</si>
  <si>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</si>
  <si>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</si>
  <si>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</si>
  <si>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</si>
  <si>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</si>
  <si>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</si>
  <si>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</si>
  <si>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</si>
  <si>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</si>
  <si>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</si>
  <si>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</si>
  <si>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</si>
  <si>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</si>
  <si>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</si>
  <si>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</si>
  <si>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</si>
  <si>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</si>
  <si>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</si>
  <si>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</si>
  <si>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</si>
  <si>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</si>
  <si>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</si>
  <si>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</si>
  <si>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</si>
  <si>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</si>
  <si>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</si>
  <si>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</si>
  <si>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</si>
  <si>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</si>
  <si>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</si>
  <si>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</si>
  <si>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</si>
  <si>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</si>
  <si>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</si>
  <si>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</si>
  <si>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</si>
  <si>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</si>
  <si>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</si>
  <si>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</si>
  <si>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</si>
  <si>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</si>
  <si>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</si>
  <si>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</si>
  <si>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</si>
  <si>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</si>
  <si>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</si>
  <si>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</si>
  <si>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</si>
  <si>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</si>
  <si>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</si>
  <si>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</si>
  <si>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</si>
  <si>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</si>
  <si>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</si>
  <si>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</si>
  <si>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</si>
  <si>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</si>
  <si>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</si>
  <si>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</si>
  <si>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</si>
  <si>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</si>
  <si>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</si>
  <si>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</si>
  <si>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</si>
  <si>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</si>
  <si>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</si>
  <si>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</si>
  <si>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</si>
  <si>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</si>
  <si>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</si>
  <si>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</si>
  <si>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</si>
  <si>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</si>
  <si>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</si>
  <si>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</si>
  <si>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</si>
  <si>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</si>
  <si>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</si>
  <si>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</si>
  <si>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</si>
  <si>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</si>
  <si>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</si>
  <si>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</si>
  <si>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</si>
  <si>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</si>
  <si>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</si>
  <si>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</si>
  <si>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</si>
  <si>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</si>
  <si>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</si>
  <si>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</si>
  <si>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</si>
  <si>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</si>
  <si>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</si>
  <si>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</si>
  <si>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</si>
  <si>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</si>
  <si>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</si>
  <si>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</si>
  <si>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</si>
  <si>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</si>
  <si>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</si>
  <si>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</si>
  <si>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</si>
  <si>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</si>
  <si>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</si>
  <si>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</si>
  <si>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</si>
  <si>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</si>
  <si>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</si>
  <si>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</si>
  <si>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</si>
  <si>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</si>
  <si>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</si>
  <si>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</si>
  <si>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</si>
  <si>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</si>
  <si>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</si>
  <si>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</si>
  <si>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</si>
  <si>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</si>
  <si>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</si>
  <si>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</si>
  <si>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</si>
  <si>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</si>
  <si>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</si>
  <si>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</si>
  <si>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</si>
  <si>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</si>
  <si>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</si>
  <si>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</si>
  <si>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</si>
  <si>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</si>
  <si>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</si>
  <si>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</si>
  <si>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</si>
  <si>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</si>
  <si>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</si>
  <si>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</si>
  <si>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</si>
  <si>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</si>
  <si>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</si>
  <si>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</si>
  <si>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</si>
  <si>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</si>
  <si>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</si>
  <si>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</si>
  <si>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</si>
  <si>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</si>
  <si>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</si>
  <si>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</si>
  <si>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</si>
  <si>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</si>
  <si>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</si>
  <si>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</si>
  <si>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</si>
  <si>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</si>
  <si>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</si>
  <si>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</si>
  <si>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</si>
  <si>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</si>
  <si>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</si>
  <si>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</si>
  <si>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</si>
  <si>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</si>
  <si>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</si>
  <si>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</si>
  <si>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</si>
  <si>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</si>
  <si>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</si>
  <si>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</si>
  <si>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</si>
  <si>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</si>
  <si>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</si>
  <si>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</si>
  <si>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</si>
  <si>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</si>
  <si>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</si>
  <si>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</si>
  <si>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</si>
  <si>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</si>
  <si>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</si>
  <si>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</si>
  <si>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</si>
  <si>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</si>
  <si>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</si>
  <si>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</si>
  <si>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</si>
  <si>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</si>
  <si>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</si>
  <si>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</si>
  <si>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</si>
  <si>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</si>
  <si>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</si>
  <si>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</si>
  <si>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</si>
  <si>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</si>
  <si>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</si>
  <si>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</si>
  <si>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</si>
  <si>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</si>
  <si>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</si>
  <si>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</si>
  <si>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</si>
  <si>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</si>
  <si>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</si>
  <si>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</si>
  <si>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</si>
  <si>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</si>
  <si>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</si>
  <si>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</si>
  <si>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</si>
  <si>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</si>
  <si>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</si>
  <si>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</si>
  <si>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</si>
  <si>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</si>
  <si>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</si>
  <si>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</si>
  <si>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</si>
  <si>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</si>
  <si>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</si>
  <si>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</si>
  <si>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</si>
  <si>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</si>
  <si>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</si>
  <si>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</si>
  <si>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</si>
  <si>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</si>
  <si>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</si>
  <si>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</si>
  <si>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</si>
  <si>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</si>
  <si>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</si>
  <si>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</si>
  <si>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</si>
  <si>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</si>
  <si>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</si>
  <si>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</si>
  <si>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</si>
  <si>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</si>
  <si>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</si>
  <si>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</si>
  <si>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</si>
  <si>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</si>
  <si>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</si>
  <si>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</si>
  <si>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</si>
  <si>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</si>
  <si>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</si>
  <si>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</si>
  <si>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</si>
  <si>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</si>
  <si>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</si>
  <si>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</si>
  <si>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</si>
  <si>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</si>
  <si>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</si>
  <si>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</si>
  <si>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</si>
  <si>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</si>
  <si>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</si>
  <si>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</si>
  <si>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</si>
  <si>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</si>
  <si>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</si>
  <si>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</si>
  <si>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</si>
  <si>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</si>
  <si>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</si>
  <si>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</si>
  <si>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</si>
  <si>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</si>
  <si>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</si>
  <si>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</si>
  <si>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</si>
  <si>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</si>
  <si>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</si>
  <si>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</si>
  <si>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</si>
  <si>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</si>
  <si>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</si>
  <si>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</si>
  <si>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</si>
  <si>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</si>
  <si>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</si>
  <si>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</si>
  <si>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</si>
  <si>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</si>
  <si>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</si>
  <si>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</si>
  <si>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</si>
  <si>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</si>
  <si>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</si>
  <si>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</si>
  <si>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</si>
  <si>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</si>
  <si>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</si>
  <si>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</si>
  <si>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</si>
  <si>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</si>
  <si>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</si>
  <si>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</si>
  <si>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</si>
  <si>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</si>
  <si>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</si>
  <si>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</si>
  <si>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</si>
  <si>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</si>
  <si>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</si>
  <si>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</si>
  <si>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</si>
  <si>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</si>
  <si>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</si>
  <si>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</si>
  <si>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</si>
  <si>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</si>
  <si>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</si>
  <si>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</si>
  <si>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</si>
  <si>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</si>
  <si>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</si>
  <si>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</si>
  <si>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</si>
  <si>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</si>
  <si>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</si>
  <si>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</si>
  <si>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</si>
  <si>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</si>
  <si>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</si>
  <si>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</si>
  <si>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</si>
  <si>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</si>
  <si>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</si>
  <si>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</si>
  <si>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</si>
  <si>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</si>
  <si>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</si>
  <si>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</si>
  <si>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</si>
  <si>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</si>
  <si>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</si>
  <si>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</si>
  <si>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</si>
  <si>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</si>
  <si>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</si>
  <si>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</si>
  <si>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</si>
  <si>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</si>
  <si>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</si>
  <si>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</si>
  <si>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</si>
  <si>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</si>
  <si>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</si>
  <si>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</si>
  <si>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</si>
  <si>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</si>
  <si>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</si>
  <si>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</si>
  <si>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</si>
  <si>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</si>
  <si>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</si>
  <si>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</si>
  <si>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</si>
  <si>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</si>
  <si>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</si>
  <si>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</si>
  <si>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</si>
  <si>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</si>
  <si>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</si>
  <si>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</si>
  <si>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</si>
  <si>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</si>
  <si>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</si>
  <si>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</si>
  <si>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</si>
  <si>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</si>
  <si>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</si>
  <si>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</si>
  <si>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</si>
  <si>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</si>
  <si>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</si>
  <si>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</si>
  <si>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</si>
  <si>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</si>
  <si>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</si>
  <si>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</si>
  <si>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</si>
  <si>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</si>
  <si>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</si>
  <si>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</si>
  <si>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</si>
  <si>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</si>
  <si>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</si>
  <si>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</si>
  <si>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</si>
  <si>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</si>
  <si>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</si>
  <si>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</si>
  <si>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</si>
  <si>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</si>
  <si>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</si>
  <si>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</si>
  <si>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</si>
  <si>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</si>
  <si>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</si>
  <si>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</si>
  <si>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</si>
  <si>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</si>
  <si>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</si>
  <si>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</si>
  <si>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</si>
  <si>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</si>
  <si>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</si>
  <si>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</si>
  <si>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</si>
  <si>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</si>
  <si>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</si>
  <si>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</si>
  <si>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</si>
  <si>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</si>
  <si>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</si>
  <si>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</si>
  <si>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</si>
  <si>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</si>
  <si>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</si>
  <si>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</si>
  <si>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</si>
  <si>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</si>
  <si>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</si>
  <si>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</si>
  <si>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</si>
  <si>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</si>
  <si>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</si>
  <si>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</si>
  <si>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</si>
  <si>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</si>
  <si>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</si>
  <si>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</si>
  <si>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</si>
  <si>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</si>
  <si>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</si>
  <si>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</si>
  <si>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</si>
  <si>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</si>
  <si>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</si>
  <si>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</si>
  <si>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</si>
  <si>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</si>
  <si>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</si>
  <si>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</si>
  <si>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</si>
  <si>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</si>
  <si>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</si>
  <si>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</si>
  <si>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</si>
  <si>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</si>
  <si>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</si>
  <si>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</si>
  <si>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</si>
  <si>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</si>
  <si>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</si>
  <si>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</si>
  <si>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</si>
  <si>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</si>
  <si>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</si>
  <si>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</si>
  <si>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</si>
  <si>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</si>
  <si>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</si>
  <si>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</si>
  <si>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</si>
  <si>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</si>
  <si>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</si>
  <si>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</si>
  <si>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</si>
  <si>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</si>
  <si>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</si>
  <si>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</si>
  <si>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</si>
  <si>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</si>
  <si>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</si>
  <si>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</si>
  <si>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</si>
  <si>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</si>
  <si>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</si>
  <si>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</si>
  <si>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</si>
  <si>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</si>
  <si>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</si>
  <si>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</si>
  <si>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</si>
  <si>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</si>
  <si>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</si>
  <si>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</si>
  <si>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</si>
  <si>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</si>
  <si>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</si>
  <si>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</si>
  <si>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</si>
  <si>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</si>
  <si>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</si>
  <si>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</si>
  <si>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</si>
  <si>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</si>
  <si>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</si>
  <si>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</si>
  <si>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</si>
  <si>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</si>
  <si>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</si>
  <si>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</si>
  <si>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</si>
  <si>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</si>
  <si>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</si>
  <si>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</si>
  <si>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</si>
  <si>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</si>
  <si>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</si>
  <si>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</si>
  <si>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</si>
  <si>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</si>
  <si>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</si>
  <si>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</si>
  <si>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</si>
  <si>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</si>
  <si>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</si>
  <si>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</si>
  <si>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</si>
  <si>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</si>
  <si>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</si>
  <si>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</si>
  <si>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</si>
  <si>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</si>
  <si>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</si>
  <si>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</si>
  <si>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</si>
  <si>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</si>
  <si>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</si>
  <si>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</si>
  <si>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</si>
  <si>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</si>
  <si>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</si>
  <si>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</si>
  <si>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</si>
  <si>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</si>
  <si>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</si>
  <si>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</si>
  <si>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</si>
  <si>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</si>
  <si>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</si>
  <si>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</si>
  <si>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</si>
  <si>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</si>
  <si>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</si>
  <si>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</si>
  <si>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</si>
  <si>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</si>
  <si>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</si>
  <si>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</si>
  <si>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</si>
  <si>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</si>
  <si>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</si>
  <si>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</si>
  <si>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</si>
  <si>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</si>
  <si>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</si>
  <si>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</si>
  <si>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</si>
  <si>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</si>
  <si>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</si>
  <si>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</si>
  <si>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</si>
  <si>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</si>
  <si>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</si>
  <si>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</si>
  <si>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</si>
  <si>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</si>
  <si>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</si>
  <si>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</si>
  <si>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</si>
  <si>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</si>
  <si>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</si>
  <si>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</si>
  <si>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</si>
  <si>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</si>
  <si>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</si>
  <si>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</si>
  <si>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</si>
  <si>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</si>
  <si>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</si>
  <si>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</si>
  <si>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</si>
  <si>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</si>
  <si>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</si>
  <si>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</si>
  <si>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</si>
  <si>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</si>
  <si>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</si>
  <si>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</si>
  <si>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</si>
  <si>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</si>
  <si>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</si>
  <si>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</si>
  <si>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</si>
  <si>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</si>
  <si>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</si>
  <si>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</si>
  <si>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</si>
  <si>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</si>
  <si>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</si>
  <si>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</si>
  <si>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</si>
  <si>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</si>
  <si>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</si>
  <si>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</si>
  <si>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</si>
  <si>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</si>
  <si>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</si>
  <si>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</si>
  <si>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</si>
  <si>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</si>
  <si>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</si>
  <si>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</si>
  <si>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</si>
  <si>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</si>
  <si>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</si>
  <si>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</si>
  <si>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</si>
  <si>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</si>
  <si>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</si>
  <si>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</si>
  <si>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</si>
  <si>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</si>
  <si>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</si>
  <si>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</si>
  <si>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</si>
  <si>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</si>
  <si>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</si>
  <si>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</si>
  <si>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</si>
  <si>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</si>
  <si>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</si>
  <si>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</si>
  <si>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</si>
  <si>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</si>
  <si>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</si>
  <si>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</si>
  <si>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</si>
  <si>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</si>
  <si>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</si>
  <si>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</si>
  <si>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</si>
  <si>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</si>
  <si>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</si>
  <si>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</si>
  <si>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</si>
  <si>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</si>
  <si>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</si>
  <si>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</si>
  <si>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</si>
  <si>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</si>
  <si>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</si>
  <si>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</si>
  <si>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</si>
  <si>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</si>
  <si>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</si>
  <si>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</si>
  <si>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</si>
  <si>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</si>
  <si>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</si>
  <si>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</si>
  <si>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</si>
  <si>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</si>
  <si>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</si>
  <si>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</si>
  <si>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</si>
  <si>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</si>
  <si>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</si>
  <si>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</si>
  <si>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</si>
  <si>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</si>
  <si>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</si>
  <si>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</si>
  <si>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</si>
  <si>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</si>
  <si>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</si>
  <si>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</si>
  <si>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</si>
  <si>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</si>
  <si>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</si>
  <si>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</si>
  <si>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</si>
  <si>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</si>
  <si>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</si>
  <si>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</si>
  <si>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</si>
  <si>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</si>
  <si>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</si>
  <si>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</si>
  <si>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</si>
  <si>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</si>
  <si>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</si>
  <si>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</si>
  <si>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</si>
  <si>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</si>
  <si>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</si>
  <si>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</si>
  <si>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</si>
  <si>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</si>
  <si>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</si>
  <si>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</si>
  <si>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</si>
  <si>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</si>
  <si>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</si>
  <si>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</si>
  <si>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</si>
  <si>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</si>
  <si>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</si>
  <si>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</si>
  <si>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</si>
  <si>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</si>
  <si>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</si>
  <si>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</si>
  <si>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</si>
  <si>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</si>
  <si>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</si>
  <si>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</si>
  <si>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</si>
  <si>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</si>
  <si>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</si>
  <si>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</si>
  <si>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</si>
  <si>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</si>
  <si>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</si>
  <si>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</si>
  <si>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</si>
  <si>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</si>
  <si>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</si>
  <si>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</si>
  <si>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</si>
  <si>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</si>
  <si>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</si>
  <si>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</si>
  <si>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</si>
  <si>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</si>
  <si>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</si>
  <si>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</si>
  <si>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</si>
  <si>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</si>
  <si>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</si>
  <si>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</si>
  <si>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</si>
  <si>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</si>
  <si>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</si>
  <si>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</si>
  <si>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</si>
  <si>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</si>
  <si>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</si>
  <si>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</si>
  <si>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</si>
  <si>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</si>
  <si>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</si>
  <si>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</si>
  <si>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</si>
  <si>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</si>
  <si>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</si>
  <si>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</si>
  <si>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</si>
  <si>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</si>
  <si>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</si>
  <si>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</si>
  <si>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</si>
  <si>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</si>
  <si>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</si>
  <si>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</si>
  <si>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</si>
  <si>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</si>
  <si>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</si>
  <si>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</si>
  <si>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</si>
  <si>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</si>
  <si>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</si>
  <si>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</si>
  <si>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</si>
  <si>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</si>
  <si>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</si>
  <si>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</si>
  <si>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</si>
  <si>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</si>
  <si>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</si>
  <si>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</si>
  <si>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</si>
  <si>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</si>
  <si>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</si>
  <si>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</si>
  <si>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</si>
  <si>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</si>
  <si>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</si>
  <si>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</si>
  <si>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</si>
  <si>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</si>
  <si>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</si>
  <si>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</si>
  <si>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</si>
  <si>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</si>
  <si>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</si>
  <si>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</si>
  <si>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</si>
  <si>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</si>
  <si>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</si>
  <si>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</si>
  <si>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</si>
  <si>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</si>
  <si>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</si>
  <si>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</si>
  <si>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</si>
  <si>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</si>
  <si>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</si>
  <si>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</si>
  <si>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</si>
  <si>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</si>
  <si>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</si>
  <si>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</si>
  <si>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</si>
  <si>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</si>
  <si>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</si>
  <si>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</si>
  <si>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</si>
  <si>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</si>
  <si>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</si>
  <si>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</si>
  <si>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</si>
  <si>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</si>
  <si>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</si>
  <si>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</si>
  <si>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</si>
  <si>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</si>
  <si>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</si>
  <si>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</si>
  <si>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</si>
  <si>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</si>
  <si>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</si>
  <si>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</si>
  <si>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</si>
  <si>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</si>
  <si>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</si>
  <si>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</si>
  <si>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</si>
  <si>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</si>
  <si>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</si>
  <si>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</si>
  <si>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</si>
  <si>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</si>
  <si>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</si>
  <si>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</si>
  <si>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</si>
  <si>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</si>
  <si>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</si>
  <si>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</si>
  <si>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</si>
  <si>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</si>
  <si>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</si>
  <si>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</si>
  <si>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</si>
  <si>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</si>
  <si>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</si>
  <si>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</si>
  <si>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</si>
  <si>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</si>
  <si>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</si>
  <si>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</si>
  <si>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</si>
  <si>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</si>
  <si>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</si>
  <si>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</si>
  <si>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</si>
  <si>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</si>
  <si>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</si>
  <si>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</si>
  <si>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</si>
  <si>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</si>
  <si>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</si>
  <si>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</si>
  <si>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</si>
  <si>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</si>
  <si>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</si>
  <si>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</si>
  <si>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</si>
  <si>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</si>
  <si>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</si>
  <si>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</si>
  <si>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</si>
  <si>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</si>
  <si>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</si>
  <si>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</si>
  <si>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</si>
  <si>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</si>
  <si>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</si>
  <si>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</si>
  <si>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</si>
  <si>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</si>
  <si>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</si>
  <si>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</si>
  <si>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</si>
  <si>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</si>
  <si>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</si>
  <si>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</si>
  <si>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</si>
  <si>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</si>
  <si>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</si>
  <si>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</si>
  <si>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</si>
  <si>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</si>
  <si>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</si>
  <si>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</si>
  <si>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</si>
  <si>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</si>
  <si>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</si>
  <si>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</si>
  <si>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</si>
  <si>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</si>
  <si>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</si>
  <si>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</si>
  <si>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</si>
  <si>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</si>
  <si>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</si>
  <si>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</si>
  <si>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</si>
  <si>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</si>
  <si>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</si>
  <si>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</si>
  <si>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</si>
  <si>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</si>
  <si>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</si>
  <si>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</si>
  <si>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</si>
  <si>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</si>
  <si>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</si>
  <si>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</si>
  <si>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</si>
  <si>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</si>
  <si>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</si>
  <si>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</si>
  <si>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</si>
  <si>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</si>
  <si>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</si>
  <si>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</si>
  <si>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</si>
  <si>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</si>
  <si>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</si>
  <si>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</si>
  <si>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</si>
  <si>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</si>
  <si>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</si>
  <si>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</si>
  <si>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</si>
  <si>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</si>
  <si>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</si>
  <si>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</si>
  <si>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</si>
  <si>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</si>
  <si>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</si>
  <si>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</si>
  <si>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</si>
  <si>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</si>
  <si>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</si>
  <si>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</si>
  <si>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</si>
  <si>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</si>
  <si>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</si>
  <si>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</si>
  <si>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</si>
  <si>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</si>
  <si>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</si>
  <si>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</si>
  <si>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</si>
  <si>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</si>
  <si>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</si>
  <si>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</si>
  <si>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</si>
  <si>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</si>
  <si>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</si>
  <si>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</si>
  <si>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</si>
  <si>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</si>
  <si>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</si>
  <si>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</si>
  <si>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</si>
  <si>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</si>
  <si>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</si>
  <si>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</si>
  <si>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</si>
  <si>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</si>
  <si>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</si>
  <si>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</si>
  <si>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</si>
  <si>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</si>
  <si>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</si>
  <si>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</si>
  <si>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</si>
  <si>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</si>
  <si>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</si>
  <si>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</si>
  <si>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</si>
  <si>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</si>
  <si>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</si>
  <si>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</si>
  <si>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</si>
  <si>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</si>
  <si>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</si>
  <si>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</si>
  <si>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</si>
  <si>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</si>
  <si>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</si>
  <si>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</si>
  <si>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</si>
  <si>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</si>
  <si>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</si>
  <si>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</si>
  <si>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</si>
  <si>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</si>
  <si>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</si>
  <si>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</si>
  <si>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</si>
  <si>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</si>
  <si>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</si>
  <si>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</si>
  <si>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</si>
  <si>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</si>
  <si>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</si>
  <si>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</si>
  <si>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</si>
  <si>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</si>
  <si>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</si>
  <si>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</si>
  <si>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</si>
  <si>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</si>
  <si>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</si>
  <si>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</si>
  <si>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</si>
  <si>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</si>
  <si>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</si>
  <si>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</si>
  <si>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</si>
  <si>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</si>
  <si>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</si>
  <si>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</si>
  <si>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</si>
  <si>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</si>
  <si>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</si>
  <si>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</si>
  <si>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</si>
  <si>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</si>
  <si>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</si>
  <si>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</si>
  <si>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</si>
  <si>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</si>
  <si>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</si>
  <si>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</si>
  <si>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</si>
  <si>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</si>
  <si>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</si>
  <si>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</si>
  <si>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</si>
  <si>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</si>
  <si>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</si>
  <si>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</si>
  <si>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</si>
  <si>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</si>
  <si>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</si>
  <si>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</si>
  <si>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</si>
  <si>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</si>
  <si>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</si>
  <si>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</si>
  <si>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</si>
  <si>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</si>
  <si>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</si>
  <si>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</si>
  <si>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</si>
  <si>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</si>
  <si>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</si>
  <si>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</si>
  <si>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</si>
  <si>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</si>
  <si>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</si>
  <si>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</si>
  <si>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</si>
  <si>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</si>
  <si>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</si>
  <si>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</si>
  <si>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</si>
  <si>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</si>
  <si>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</si>
  <si>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</si>
  <si>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</si>
  <si>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</si>
  <si>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</si>
  <si>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</si>
  <si>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</si>
  <si>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</si>
  <si>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</si>
  <si>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</si>
  <si>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</si>
  <si>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</si>
  <si>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</si>
  <si>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</si>
  <si>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</si>
  <si>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</si>
  <si>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</si>
  <si>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</si>
  <si>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</si>
  <si>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</si>
  <si>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</si>
  <si>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</si>
  <si>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</si>
  <si>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</si>
  <si>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</si>
  <si>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</si>
  <si>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</si>
  <si>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</si>
  <si>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</si>
  <si>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</si>
  <si>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</si>
  <si>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</si>
  <si>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</si>
  <si>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</si>
  <si>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</si>
  <si>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</si>
  <si>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</si>
  <si>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</si>
  <si>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</si>
  <si>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</si>
  <si>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</si>
  <si>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</si>
  <si>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</si>
  <si>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</si>
  <si>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</si>
  <si>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</si>
  <si>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</si>
  <si>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</si>
  <si>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</si>
  <si>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</si>
  <si>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</si>
  <si>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</si>
  <si>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</si>
  <si>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</si>
  <si>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</si>
  <si>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</si>
  <si>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</si>
  <si>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</si>
  <si>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</si>
  <si>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</si>
  <si>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</si>
  <si>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</si>
  <si>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</si>
  <si>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</si>
  <si>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</si>
  <si>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</si>
  <si>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</si>
  <si>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</si>
  <si>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</si>
  <si>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</si>
  <si>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</si>
  <si>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</si>
  <si>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</si>
  <si>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</si>
  <si>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</si>
  <si>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</si>
  <si>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</si>
  <si>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</si>
  <si>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</si>
  <si>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</si>
  <si>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</si>
  <si>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</si>
  <si>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</si>
  <si>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</si>
  <si>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</si>
  <si>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</si>
  <si>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</si>
  <si>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</si>
  <si>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</si>
  <si>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</si>
  <si>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</si>
  <si>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</si>
  <si>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</si>
  <si>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</si>
  <si>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</si>
  <si>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</si>
  <si>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</si>
  <si>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</si>
  <si>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</si>
  <si>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</si>
  <si>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</si>
  <si>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</si>
  <si>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</si>
  <si>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</si>
  <si>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</si>
  <si>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</si>
  <si>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</si>
  <si>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</si>
  <si>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</si>
  <si>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</si>
  <si>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</si>
  <si>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</si>
  <si>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</si>
  <si>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</si>
  <si>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</si>
  <si>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</si>
  <si>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</si>
  <si>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</si>
  <si>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</si>
  <si>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</si>
  <si>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</si>
  <si>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</si>
  <si>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</si>
  <si>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</si>
  <si>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</si>
  <si>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</si>
  <si>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</si>
  <si>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</si>
  <si>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</si>
  <si>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</si>
  <si>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</si>
  <si>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</si>
  <si>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</si>
  <si>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</si>
  <si>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</si>
  <si>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</si>
  <si>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</si>
  <si>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</si>
  <si>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</si>
  <si>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</si>
  <si>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</si>
  <si>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</si>
  <si>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</si>
  <si>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</si>
  <si>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</si>
  <si>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</si>
  <si>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</si>
  <si>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</si>
  <si>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</si>
  <si>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</si>
  <si>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</si>
  <si>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</si>
  <si>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</si>
  <si>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</si>
  <si>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</si>
  <si>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</si>
  <si>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</si>
  <si>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</si>
  <si>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</si>
  <si>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</si>
  <si>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</si>
  <si>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</si>
  <si>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</si>
  <si>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</si>
  <si>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</si>
  <si>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</si>
  <si>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</si>
  <si>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</si>
  <si>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</si>
  <si>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</si>
  <si>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</si>
  <si>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</si>
  <si>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</si>
  <si>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</si>
  <si>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</si>
  <si>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</si>
  <si>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</si>
  <si>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</si>
  <si>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</si>
  <si>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</si>
  <si>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</si>
  <si>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</si>
  <si>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</si>
  <si>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</si>
  <si>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</si>
  <si>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</si>
  <si>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</si>
  <si>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</si>
  <si>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</si>
  <si>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</si>
  <si>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</si>
  <si>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</si>
  <si>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</si>
  <si>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</si>
  <si>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</si>
  <si>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</si>
  <si>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</si>
  <si>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</si>
  <si>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</si>
  <si>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</si>
  <si>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</si>
  <si>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</si>
  <si>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</si>
  <si>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</si>
  <si>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</si>
  <si>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</si>
  <si>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</si>
  <si>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</si>
  <si>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</si>
  <si>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</si>
  <si>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</si>
  <si>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</si>
  <si>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</si>
  <si>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</si>
  <si>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</si>
  <si>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</si>
  <si>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</si>
  <si>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</si>
  <si>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</si>
  <si>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</si>
  <si>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</si>
  <si>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</si>
  <si>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</si>
  <si>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</si>
  <si>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</si>
  <si>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</si>
  <si>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</si>
  <si>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</si>
  <si>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</si>
  <si>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</si>
  <si>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</si>
  <si>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</si>
  <si>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</si>
  <si>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</si>
  <si>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</si>
  <si>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</si>
  <si>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</si>
  <si>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</si>
  <si>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</si>
  <si>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</si>
  <si>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</si>
  <si>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</si>
  <si>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</si>
  <si>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</si>
  <si>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</si>
  <si>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</si>
  <si>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</si>
  <si>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</si>
  <si>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</si>
  <si>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</si>
  <si>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</si>
  <si>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</si>
  <si>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</si>
  <si>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</si>
  <si>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</si>
  <si>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</si>
  <si>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</si>
  <si>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</si>
  <si>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</si>
  <si>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</si>
  <si>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</si>
  <si>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</si>
  <si>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</si>
  <si>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</si>
  <si>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</si>
  <si>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</si>
  <si>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</si>
  <si>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</si>
  <si>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</si>
  <si>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</si>
  <si>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</si>
  <si>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</si>
  <si>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</si>
  <si>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</si>
  <si>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</si>
  <si>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</si>
  <si>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</si>
  <si>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</si>
  <si>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</si>
  <si>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</si>
  <si>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</si>
  <si>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</si>
  <si>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</si>
  <si>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</si>
  <si>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</si>
  <si>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</si>
  <si>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</si>
  <si>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</si>
  <si>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</si>
  <si>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</si>
  <si>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</si>
  <si>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</si>
  <si>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</si>
  <si>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</si>
  <si>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</si>
  <si>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</si>
  <si>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</si>
  <si>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</si>
  <si>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</si>
  <si>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</si>
  <si>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</si>
  <si>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</si>
  <si>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</si>
  <si>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</si>
  <si>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</si>
  <si>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</si>
  <si>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</si>
  <si>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</si>
  <si>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</si>
  <si>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</si>
  <si>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</si>
  <si>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</si>
  <si>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</si>
  <si>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</si>
  <si>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</si>
  <si>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</si>
  <si>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</si>
  <si>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</si>
  <si>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</si>
  <si>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</si>
  <si>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</si>
  <si>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</si>
  <si>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</si>
  <si>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</si>
  <si>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</si>
  <si>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</si>
  <si>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</si>
  <si>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</si>
  <si>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</si>
  <si>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</si>
  <si>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</si>
  <si>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</si>
  <si>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</si>
  <si>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</si>
  <si>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</si>
  <si>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</si>
  <si>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</si>
  <si>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</si>
  <si>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</si>
  <si>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</si>
  <si>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</si>
  <si>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</si>
  <si>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</si>
  <si>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</si>
  <si>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</si>
  <si>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</si>
  <si>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</si>
  <si>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</si>
  <si>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</si>
  <si>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</si>
  <si>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</si>
  <si>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</si>
  <si>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</si>
  <si>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</si>
  <si>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</si>
  <si>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</si>
  <si>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</si>
  <si>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</si>
  <si>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</si>
  <si>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</si>
  <si>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</si>
  <si>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</si>
  <si>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</si>
  <si>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</si>
  <si>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</si>
  <si>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</si>
  <si>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</si>
  <si>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</si>
  <si>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</si>
  <si>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</si>
  <si>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</si>
  <si>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</si>
  <si>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</si>
  <si>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</si>
  <si>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</si>
  <si>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</si>
  <si>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</si>
  <si>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</si>
  <si>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</si>
  <si>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</si>
  <si>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</si>
  <si>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</si>
  <si>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</si>
  <si>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</si>
  <si>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</si>
  <si>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</si>
  <si>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</si>
  <si>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</si>
  <si>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</si>
  <si>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</si>
  <si>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</si>
  <si>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</si>
  <si>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</si>
  <si>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</si>
  <si>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</si>
  <si>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</si>
  <si>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</si>
  <si>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</si>
  <si>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</si>
  <si>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</si>
  <si>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</si>
  <si>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</si>
  <si>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</si>
  <si>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</si>
  <si>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</si>
  <si>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</si>
  <si>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</si>
  <si>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</si>
  <si>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</si>
  <si>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</si>
  <si>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</si>
  <si>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</si>
  <si>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</si>
  <si>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</si>
  <si>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</si>
  <si>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</si>
  <si>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</si>
  <si>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</si>
  <si>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</si>
  <si>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</si>
  <si>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</si>
  <si>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</si>
  <si>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</si>
  <si>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</si>
  <si>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</si>
  <si>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</si>
  <si>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</si>
  <si>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</si>
  <si>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</si>
  <si>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</si>
  <si>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</si>
  <si>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</si>
  <si>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</si>
  <si>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</si>
  <si>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</si>
  <si>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</si>
  <si>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</si>
  <si>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</si>
  <si>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</si>
  <si>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</si>
  <si>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</si>
  <si>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</si>
  <si>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</si>
  <si>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</si>
  <si>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</si>
  <si>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</si>
  <si>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</si>
  <si>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</si>
  <si>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</si>
  <si>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</si>
  <si>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</si>
  <si>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</si>
  <si>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</si>
  <si>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</si>
  <si>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</si>
  <si>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</si>
  <si>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</si>
  <si>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</si>
  <si>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</si>
  <si>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</si>
  <si>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</si>
  <si>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</si>
  <si>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</si>
  <si>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</si>
  <si>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</si>
  <si>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</si>
  <si>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</si>
  <si>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</si>
  <si>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</si>
  <si>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</si>
  <si>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</si>
  <si>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</si>
  <si>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</si>
  <si>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</si>
  <si>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</si>
  <si>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</si>
  <si>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</si>
  <si>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</si>
  <si>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</si>
  <si>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</si>
  <si>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</si>
  <si>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</si>
  <si>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</si>
  <si>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</si>
  <si>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</si>
  <si>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</si>
  <si>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</si>
  <si>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</si>
  <si>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</si>
  <si>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</si>
  <si>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</si>
  <si>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</si>
  <si>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</si>
  <si>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</si>
  <si>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</si>
  <si>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</si>
  <si>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</si>
  <si>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</si>
  <si>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</si>
  <si>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</si>
  <si>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</si>
  <si>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</si>
  <si>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</si>
  <si>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</si>
  <si>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</si>
  <si>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</si>
  <si>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</si>
  <si>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</si>
  <si>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</si>
  <si>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</si>
  <si>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</si>
  <si>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</si>
  <si>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</si>
  <si>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</si>
  <si>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</si>
  <si>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</si>
  <si>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</si>
  <si>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</si>
  <si>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</si>
  <si>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</si>
  <si>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</si>
  <si>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</si>
  <si>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</si>
  <si>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</si>
  <si>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</si>
  <si>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</si>
  <si>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</si>
  <si>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</si>
  <si>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</si>
  <si>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</si>
  <si>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</si>
  <si>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</si>
  <si>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</si>
  <si>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</si>
  <si>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</si>
  <si>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</si>
  <si>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</si>
  <si>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</si>
  <si>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</si>
  <si>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</si>
  <si>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</si>
  <si>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</si>
  <si>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</si>
  <si>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</si>
  <si>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</si>
  <si>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</si>
  <si>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</si>
  <si>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</si>
  <si>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</si>
  <si>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</si>
  <si>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</si>
  <si>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</si>
  <si>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</si>
  <si>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</si>
  <si>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</si>
  <si>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</si>
  <si>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</si>
  <si>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</si>
  <si>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</si>
  <si>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</si>
  <si>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</si>
  <si>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</si>
  <si>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</si>
  <si>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</si>
  <si>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</si>
  <si>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</si>
  <si>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</si>
  <si>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</si>
  <si>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</si>
  <si>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</si>
  <si>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</si>
  <si>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</si>
  <si>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</si>
  <si>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</si>
  <si>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</si>
  <si>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</si>
  <si>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</si>
  <si>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</si>
  <si>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</si>
  <si>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</si>
  <si>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</si>
  <si>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</si>
  <si>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</si>
  <si>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</si>
  <si>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</si>
  <si>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</si>
  <si>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</si>
  <si>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</si>
  <si>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</si>
  <si>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</si>
  <si>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</si>
  <si>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</si>
  <si>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</si>
  <si>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</si>
  <si>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</si>
  <si>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</si>
  <si>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</si>
  <si>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</si>
  <si>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</si>
  <si>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</si>
  <si>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</si>
  <si>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</si>
  <si>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</si>
  <si>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</si>
  <si>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</si>
  <si>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</si>
  <si>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</si>
  <si>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</si>
  <si>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</si>
  <si>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</si>
  <si>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</si>
  <si>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</si>
  <si>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</si>
  <si>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</si>
  <si>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</si>
  <si>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</si>
  <si>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</si>
  <si>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</si>
  <si>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</si>
  <si>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</si>
  <si>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</si>
  <si>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</si>
  <si>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</si>
  <si>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</si>
  <si>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</si>
  <si>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</si>
  <si>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</si>
  <si>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</si>
  <si>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</si>
  <si>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</si>
  <si>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</si>
  <si>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</si>
  <si>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</si>
  <si>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</si>
  <si>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</si>
  <si>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</si>
  <si>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</si>
  <si>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</si>
  <si>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</si>
  <si>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</si>
  <si>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</si>
  <si>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</si>
  <si>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</si>
  <si>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</si>
  <si>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</si>
  <si>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</si>
  <si>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</si>
  <si>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</si>
  <si>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</si>
  <si>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</si>
  <si>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</si>
  <si>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</si>
  <si>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</si>
  <si>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</si>
  <si>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</si>
  <si>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</si>
  <si>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</si>
  <si>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</si>
  <si>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</si>
  <si>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</si>
  <si>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</si>
  <si>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</si>
  <si>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</si>
  <si>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</si>
  <si>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</si>
  <si>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</si>
  <si>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</si>
  <si>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</si>
  <si>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</si>
  <si>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</si>
  <si>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</si>
  <si>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</si>
  <si>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</si>
  <si>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</si>
  <si>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</si>
  <si>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</si>
  <si>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</si>
  <si>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</si>
  <si>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</si>
  <si>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</si>
  <si>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</si>
  <si>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</si>
  <si>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</si>
  <si>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</si>
  <si>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</si>
  <si>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</si>
  <si>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</si>
  <si>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</si>
  <si>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</si>
  <si>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</si>
  <si>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</si>
  <si>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</si>
  <si>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</si>
  <si>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</si>
  <si>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</si>
  <si>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</si>
  <si>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</si>
  <si>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</si>
  <si>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</si>
  <si>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</si>
  <si>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</si>
  <si>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</si>
  <si>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</si>
  <si>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</si>
  <si>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</si>
  <si>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</si>
  <si>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</si>
  <si>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</si>
  <si>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</si>
  <si>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</si>
  <si>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</si>
  <si>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</si>
  <si>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</si>
  <si>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</si>
  <si>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</si>
  <si>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</si>
  <si>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</si>
  <si>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</si>
  <si>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</si>
  <si>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</si>
  <si>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</si>
  <si>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</si>
  <si>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</si>
  <si>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</si>
  <si>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</si>
  <si>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</si>
  <si>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</si>
  <si>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</si>
  <si>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</si>
  <si>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</si>
  <si>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</si>
  <si>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</si>
  <si>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</si>
  <si>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</si>
  <si>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</si>
  <si>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</si>
  <si>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</si>
  <si>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</si>
  <si>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</si>
  <si>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</si>
  <si>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</si>
  <si>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</si>
  <si>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</si>
  <si>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</si>
  <si>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</si>
  <si>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</si>
  <si>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</si>
  <si>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</si>
  <si>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</si>
  <si>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</si>
  <si>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</si>
  <si>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</si>
  <si>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</si>
  <si>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</si>
  <si>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</si>
  <si>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</si>
  <si>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</si>
  <si>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</si>
  <si>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</si>
  <si>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</si>
  <si>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</si>
  <si>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</si>
  <si>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</si>
  <si>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</si>
  <si>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</si>
  <si>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</si>
  <si>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</si>
  <si>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</si>
  <si>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</si>
  <si>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</si>
  <si>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</si>
  <si>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</si>
  <si>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</si>
  <si>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</si>
  <si>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</si>
  <si>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</si>
  <si>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</si>
  <si>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</si>
  <si>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</si>
  <si>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</si>
  <si>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</si>
  <si>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</si>
  <si>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</si>
  <si>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</si>
  <si>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</si>
  <si>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</si>
  <si>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</si>
  <si>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</si>
  <si>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</si>
  <si>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</si>
  <si>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</si>
  <si>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</si>
  <si>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</si>
  <si>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</si>
  <si>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</si>
  <si>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</si>
  <si>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</si>
  <si>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</si>
  <si>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</si>
  <si>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</si>
  <si>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</si>
  <si>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</si>
  <si>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</si>
  <si>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</si>
  <si>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</si>
  <si>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</si>
  <si>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</si>
  <si>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</si>
  <si>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</si>
  <si>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</si>
  <si>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</si>
  <si>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</si>
  <si>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</si>
  <si>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</si>
  <si>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</si>
  <si>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</si>
  <si>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</si>
  <si>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</si>
  <si>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</si>
  <si>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</si>
  <si>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</si>
  <si>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</si>
  <si>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</si>
  <si>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</si>
  <si>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</si>
  <si>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</si>
  <si>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</si>
  <si>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</si>
  <si>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</si>
  <si>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</si>
  <si>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</si>
  <si>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</si>
  <si>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</si>
  <si>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</si>
  <si>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</si>
  <si>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</si>
  <si>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</si>
  <si>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</si>
  <si>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</si>
  <si>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</si>
  <si>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</si>
  <si>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</si>
  <si>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</si>
  <si>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</si>
  <si>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</si>
  <si>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</si>
  <si>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</si>
  <si>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</si>
  <si>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</si>
  <si>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</si>
  <si>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</si>
  <si>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</si>
  <si>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</si>
  <si>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</si>
  <si>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</si>
  <si>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</si>
  <si>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</si>
  <si>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</si>
  <si>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</si>
  <si>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</si>
  <si>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</si>
  <si>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</si>
  <si>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</si>
  <si>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</si>
  <si>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</si>
  <si>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</si>
  <si>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</si>
  <si>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</si>
  <si>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</si>
  <si>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</si>
  <si>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</si>
  <si>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</si>
  <si>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</si>
  <si>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</si>
  <si>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</si>
  <si>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</si>
  <si>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</si>
  <si>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</si>
  <si>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</si>
  <si>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</si>
  <si>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</si>
  <si>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</si>
  <si>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</si>
  <si>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</si>
  <si>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</si>
  <si>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</si>
  <si>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</si>
  <si>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</si>
  <si>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</si>
  <si>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</si>
  <si>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</si>
  <si>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</si>
  <si>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</si>
  <si>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</si>
  <si>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</si>
  <si>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</si>
  <si>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</si>
  <si>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</si>
  <si>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</si>
  <si>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</si>
  <si>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</si>
  <si>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</si>
  <si>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</si>
  <si>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</si>
  <si>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</si>
  <si>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</si>
  <si>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</si>
  <si>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</si>
  <si>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</si>
  <si>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</si>
  <si>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</si>
  <si>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</si>
  <si>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</si>
  <si>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</si>
  <si>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</si>
  <si>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</si>
  <si>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</si>
  <si>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</si>
  <si>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</si>
  <si>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</si>
  <si>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</si>
  <si>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</si>
  <si>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</si>
  <si>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</si>
  <si>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</si>
  <si>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</si>
  <si>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</si>
  <si>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</si>
  <si>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</si>
  <si>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</si>
  <si>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</si>
  <si>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</si>
  <si>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</si>
  <si>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</si>
  <si>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</si>
  <si>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</si>
  <si>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</si>
  <si>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</si>
  <si>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</si>
  <si>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</si>
  <si>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</si>
  <si>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</si>
  <si>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</si>
  <si>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</si>
  <si>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</si>
  <si>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</si>
  <si>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</si>
  <si>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</si>
  <si>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</si>
  <si>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</si>
  <si>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</si>
  <si>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</si>
  <si>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</si>
  <si>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</si>
  <si>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</si>
  <si>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</si>
  <si>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</si>
  <si>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</si>
  <si>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</si>
  <si>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</si>
  <si>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</si>
  <si>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</si>
  <si>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</si>
  <si>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</si>
  <si>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</si>
  <si>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</si>
  <si>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</si>
  <si>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</si>
  <si>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</si>
  <si>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</si>
  <si>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</si>
  <si>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</si>
  <si>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</si>
  <si>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</si>
  <si>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</si>
  <si>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</si>
  <si>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</si>
  <si>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</si>
  <si>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</si>
  <si>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</si>
  <si>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</si>
  <si>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</si>
  <si>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</si>
  <si>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</si>
  <si>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</si>
  <si>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</si>
  <si>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</si>
  <si>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</si>
  <si>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</si>
  <si>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</si>
  <si>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</si>
  <si>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</si>
  <si>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</si>
  <si>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</si>
  <si>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</si>
  <si>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</si>
  <si>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</si>
  <si>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</si>
  <si>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</si>
  <si>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</si>
  <si>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</si>
  <si>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</si>
  <si>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</si>
  <si>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</si>
  <si>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</si>
  <si>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</si>
  <si>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</si>
  <si>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</si>
  <si>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</si>
  <si>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</si>
  <si>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</si>
  <si>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</si>
  <si>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</si>
  <si>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</si>
  <si>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</si>
  <si>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</si>
  <si>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</si>
  <si>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</si>
  <si>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</si>
  <si>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</si>
  <si>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</si>
  <si>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</si>
  <si>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</si>
  <si>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</si>
  <si>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</si>
  <si>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</si>
  <si>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</si>
  <si>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</si>
  <si>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</si>
  <si>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</si>
  <si>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</si>
  <si>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</si>
  <si>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</si>
  <si>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</si>
  <si>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</si>
  <si>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</si>
  <si>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</si>
  <si>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</si>
  <si>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</si>
  <si>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</si>
  <si>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</si>
  <si>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</si>
  <si>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</si>
  <si>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</si>
  <si>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</si>
  <si>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</si>
  <si>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</si>
  <si>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</si>
  <si>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</si>
  <si>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</si>
  <si>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</si>
  <si>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</si>
  <si>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</si>
  <si>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</si>
  <si>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</si>
  <si>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</si>
  <si>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</si>
  <si>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</si>
  <si>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</si>
  <si>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</si>
  <si>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</si>
  <si>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</si>
  <si>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</si>
  <si>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</si>
  <si>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</si>
  <si>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</si>
  <si>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</si>
  <si>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</si>
  <si>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</si>
  <si>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</si>
  <si>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</si>
  <si>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</si>
  <si>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</si>
  <si>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</si>
  <si>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</si>
  <si>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</si>
  <si>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</si>
  <si>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</si>
  <si>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</si>
  <si>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</si>
  <si>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</si>
  <si>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</si>
  <si>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</si>
  <si>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</si>
  <si>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</si>
  <si>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</si>
  <si>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</si>
  <si>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</si>
  <si>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</si>
  <si>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</si>
  <si>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</si>
  <si>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</si>
  <si>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</si>
  <si>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</si>
  <si>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</si>
  <si>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</si>
  <si>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</si>
  <si>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</si>
  <si>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</si>
  <si>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</si>
  <si>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</si>
  <si>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</si>
  <si>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</si>
  <si>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</si>
  <si>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</si>
  <si>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</si>
  <si>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</si>
  <si>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</si>
  <si>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</si>
  <si>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</si>
  <si>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</si>
  <si>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</si>
  <si>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</si>
  <si>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</si>
  <si>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</si>
  <si>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</si>
  <si>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</si>
  <si>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</si>
  <si>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</si>
  <si>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</si>
  <si>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</si>
  <si>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</si>
  <si>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</si>
  <si>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</si>
  <si>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</si>
  <si>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</si>
  <si>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</si>
  <si>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</si>
  <si>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</si>
  <si>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</si>
  <si>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</si>
  <si>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</si>
  <si>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</si>
  <si>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</si>
  <si>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</si>
  <si>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</si>
  <si>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</si>
  <si>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</si>
  <si>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</si>
  <si>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</si>
  <si>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</si>
  <si>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</si>
  <si>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</si>
  <si>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</si>
  <si>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</si>
  <si>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</si>
  <si>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</si>
  <si>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</si>
  <si>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</si>
  <si>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</si>
  <si>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</si>
  <si>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</si>
  <si>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</si>
  <si>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</si>
  <si>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</si>
  <si>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</si>
  <si>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</si>
  <si>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</si>
  <si>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</si>
  <si>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</si>
  <si>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</si>
  <si>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</si>
  <si>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</si>
  <si>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</si>
  <si>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</si>
  <si>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</si>
  <si>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</si>
  <si>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</si>
  <si>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</si>
  <si>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</si>
  <si>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</si>
  <si>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</si>
  <si>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</si>
  <si>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</si>
  <si>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</si>
  <si>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</si>
  <si>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</si>
  <si>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</si>
  <si>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</si>
  <si>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</si>
  <si>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</si>
  <si>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</si>
  <si>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</si>
  <si>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</si>
  <si>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</si>
  <si>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</si>
  <si>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</si>
  <si>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</si>
  <si>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</si>
  <si>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</si>
  <si>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</si>
  <si>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</si>
  <si>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</si>
  <si>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</si>
  <si>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</si>
  <si>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</si>
  <si>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</si>
  <si>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</si>
  <si>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</si>
  <si>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</si>
  <si>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</si>
  <si>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</si>
  <si>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</si>
  <si>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</si>
  <si>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</si>
  <si>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</si>
  <si>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</si>
  <si>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</si>
  <si>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</si>
  <si>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</si>
  <si>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</si>
  <si>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</si>
  <si>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</si>
  <si>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</si>
  <si>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</si>
  <si>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</si>
  <si>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</si>
  <si>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</si>
  <si>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</si>
  <si>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</si>
  <si>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</si>
  <si>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</si>
  <si>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</si>
  <si>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</si>
  <si>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</si>
  <si>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</si>
  <si>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</si>
  <si>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</si>
  <si>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</si>
  <si>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</si>
  <si>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</si>
  <si>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</si>
  <si>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</si>
  <si>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</si>
  <si>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</si>
  <si>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</si>
  <si>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</si>
  <si>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</si>
  <si>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</si>
  <si>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</si>
  <si>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</si>
  <si>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</si>
  <si>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</si>
  <si>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</si>
  <si>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</si>
  <si>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</si>
  <si>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</si>
  <si>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</si>
  <si>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</si>
  <si>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</si>
  <si>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</si>
  <si>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</si>
  <si>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</si>
  <si>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</si>
  <si>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</si>
  <si>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</si>
  <si>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</si>
  <si>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</si>
  <si>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</si>
  <si>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</si>
  <si>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</si>
  <si>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</si>
  <si>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</si>
  <si>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</si>
  <si>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</si>
  <si>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</si>
  <si>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</si>
  <si>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</si>
  <si>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</si>
  <si>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</si>
  <si>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</si>
  <si>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</si>
  <si>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</si>
  <si>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</si>
  <si>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</si>
  <si>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</si>
  <si>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</si>
  <si>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</si>
  <si>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</si>
  <si>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</si>
  <si>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</si>
  <si>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</si>
  <si>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</si>
  <si>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</si>
  <si>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</si>
  <si>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</si>
  <si>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</si>
  <si>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</si>
  <si>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</si>
  <si>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</si>
  <si>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</si>
  <si>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</si>
  <si>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</si>
  <si>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</si>
  <si>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</si>
  <si>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</si>
  <si>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</si>
  <si>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</si>
  <si>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</si>
  <si>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</si>
  <si>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</si>
  <si>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</si>
  <si>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</si>
  <si>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</si>
  <si>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</si>
  <si>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</si>
  <si>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</si>
  <si>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</si>
  <si>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</si>
  <si>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</si>
  <si>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</si>
  <si>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</si>
  <si>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</si>
  <si>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</si>
  <si>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</si>
  <si>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</si>
  <si>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</si>
  <si>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</si>
  <si>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</si>
  <si>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</si>
  <si>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</si>
  <si>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</si>
  <si>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</si>
  <si>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</si>
  <si>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</si>
  <si>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</si>
  <si>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</si>
  <si>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</si>
  <si>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</si>
  <si>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</si>
  <si>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</si>
  <si>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</si>
  <si>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</si>
  <si>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</si>
  <si>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</si>
  <si>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</si>
  <si>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</si>
  <si>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</si>
  <si>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</si>
  <si>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</si>
  <si>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</si>
  <si>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</si>
  <si>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</si>
  <si>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</si>
  <si>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</si>
  <si>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</si>
  <si>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</si>
  <si>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</si>
  <si>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</si>
  <si>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</si>
  <si>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</si>
  <si>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</si>
  <si>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</si>
  <si>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</si>
  <si>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</si>
  <si>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</si>
  <si>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</si>
  <si>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</si>
  <si>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</si>
  <si>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</si>
  <si>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</si>
  <si>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</si>
  <si>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</si>
  <si>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</si>
  <si>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</si>
  <si>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</si>
  <si>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</si>
  <si>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</si>
  <si>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</si>
  <si>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</si>
  <si>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</si>
  <si>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</si>
  <si>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</si>
  <si>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</si>
  <si>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</si>
  <si>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</si>
  <si>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</si>
  <si>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</si>
  <si>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</si>
  <si>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</si>
  <si>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</si>
  <si>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</si>
  <si>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</si>
  <si>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</si>
  <si>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</si>
  <si>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</si>
  <si>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</si>
  <si>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</si>
  <si>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</si>
  <si>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</si>
  <si>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</si>
  <si>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</si>
  <si>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</si>
  <si>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</si>
  <si>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</si>
  <si>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</si>
  <si>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</si>
  <si>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</si>
  <si>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</si>
  <si>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</si>
  <si>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</si>
  <si>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</si>
  <si>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</si>
  <si>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</si>
  <si>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</si>
  <si>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</si>
  <si>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</si>
  <si>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</si>
  <si>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</si>
  <si>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</si>
  <si>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</si>
  <si>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</si>
  <si>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</si>
  <si>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</si>
  <si>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</si>
  <si>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</si>
  <si>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</si>
  <si>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</si>
  <si>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</si>
  <si>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</si>
  <si>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</si>
  <si>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</si>
  <si>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</si>
  <si>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</si>
  <si>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</si>
  <si>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</si>
  <si>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</si>
  <si>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</si>
  <si>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</si>
  <si>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</si>
  <si>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</si>
  <si>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</si>
  <si>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</si>
  <si>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</si>
  <si>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</si>
  <si>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</si>
  <si>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</si>
  <si>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</si>
  <si>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</si>
  <si>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</si>
  <si>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</si>
  <si>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</si>
  <si>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</si>
  <si>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</si>
  <si>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</si>
  <si>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</si>
  <si>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</si>
  <si>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</si>
  <si>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</si>
  <si>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</si>
  <si>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</si>
  <si>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</si>
  <si>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</si>
  <si>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</si>
  <si>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</si>
  <si>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</si>
  <si>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</si>
  <si>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</si>
  <si>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</si>
  <si>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</si>
  <si>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</si>
  <si>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</si>
  <si>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</si>
  <si>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</si>
  <si>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</si>
  <si>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</si>
  <si>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</si>
  <si>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</si>
  <si>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</si>
  <si>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</si>
  <si>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</si>
  <si>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</si>
  <si>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</si>
  <si>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</si>
  <si>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</si>
  <si>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</si>
  <si>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</si>
  <si>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</si>
  <si>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</si>
  <si>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</si>
  <si>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</si>
  <si>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</si>
  <si>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</si>
  <si>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</si>
  <si>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</si>
  <si>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</si>
  <si>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</si>
  <si>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</si>
  <si>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</si>
  <si>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</si>
  <si>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</si>
  <si>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</si>
  <si>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</si>
  <si>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</si>
  <si>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</si>
  <si>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</si>
  <si>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</si>
  <si>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</si>
  <si>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</si>
  <si>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</si>
  <si>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</si>
  <si>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</si>
  <si>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</si>
  <si>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</si>
  <si>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</si>
  <si>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</si>
  <si>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</si>
  <si>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</si>
  <si>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</si>
  <si>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</si>
  <si>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</si>
  <si>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</si>
  <si>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</si>
  <si>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</si>
  <si>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</si>
  <si>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</si>
  <si>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</si>
  <si>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</si>
  <si>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</si>
  <si>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</si>
  <si>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</si>
  <si>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</si>
  <si>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</si>
  <si>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</si>
  <si>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</si>
  <si>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</si>
  <si>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</si>
  <si>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</si>
  <si>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</si>
  <si>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</si>
  <si>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</si>
  <si>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</si>
  <si>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</si>
  <si>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</si>
  <si>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</si>
  <si>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</si>
  <si>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</si>
  <si>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</si>
  <si>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</si>
  <si>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</si>
  <si>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</si>
  <si>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</si>
  <si>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</si>
  <si>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</si>
  <si>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</si>
  <si>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</si>
  <si>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</si>
  <si>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</si>
  <si>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</si>
  <si>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</si>
  <si>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</si>
  <si>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</si>
  <si>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</si>
  <si>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</si>
  <si>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</si>
  <si>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</si>
  <si>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</si>
  <si>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</si>
  <si>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</si>
  <si>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</si>
  <si>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</si>
  <si>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</si>
  <si>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</si>
  <si>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</si>
  <si>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</si>
  <si>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</si>
  <si>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</si>
  <si>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</si>
  <si>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</si>
  <si>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</si>
  <si>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</si>
  <si>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</si>
  <si>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</si>
  <si>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</si>
  <si>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</si>
  <si>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</si>
  <si>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</si>
  <si>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</si>
  <si>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</si>
  <si>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</si>
  <si>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</si>
  <si>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</si>
  <si>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</si>
  <si>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</si>
  <si>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</si>
  <si>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</si>
  <si>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</si>
  <si>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</si>
  <si>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</si>
  <si>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</si>
  <si>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</si>
  <si>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</si>
  <si>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</si>
  <si>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</si>
  <si>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</si>
  <si>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</si>
  <si>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</si>
  <si>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</si>
  <si>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</si>
  <si>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</si>
  <si>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</si>
  <si>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</si>
  <si>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</si>
  <si>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</si>
  <si>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</si>
  <si>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</si>
  <si>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</si>
  <si>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</si>
  <si>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</si>
  <si>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</si>
  <si>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</si>
  <si>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</si>
  <si>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</si>
  <si>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</si>
  <si>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</si>
  <si>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</si>
  <si>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</si>
  <si>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</si>
  <si>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</si>
  <si>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</si>
  <si>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</si>
  <si>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</si>
  <si>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</si>
  <si>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</si>
  <si>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</si>
  <si>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</si>
  <si>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</si>
  <si>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</si>
  <si>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</si>
  <si>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</si>
  <si>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</si>
  <si>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</si>
  <si>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</si>
  <si>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</si>
  <si>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</si>
  <si>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</si>
  <si>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</si>
  <si>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</si>
  <si>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</si>
  <si>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</si>
  <si>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</si>
  <si>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</si>
  <si>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</si>
  <si>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</si>
  <si>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</si>
  <si>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</si>
  <si>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</si>
  <si>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</si>
  <si>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</si>
  <si>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</si>
  <si>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</si>
  <si>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</si>
  <si>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</si>
  <si>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</si>
  <si>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</si>
  <si>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</si>
  <si>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</si>
  <si>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</si>
  <si>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</si>
  <si>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</si>
  <si>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</si>
  <si>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</si>
  <si>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</si>
  <si>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</si>
  <si>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</si>
  <si>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</si>
  <si>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</si>
  <si>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</si>
  <si>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</si>
  <si>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</si>
  <si>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</si>
  <si>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</si>
  <si>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</si>
  <si>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</si>
  <si>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</si>
  <si>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</si>
  <si>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</si>
  <si>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</si>
  <si>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</si>
  <si>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</si>
  <si>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</si>
  <si>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</si>
  <si>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</si>
  <si>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</si>
  <si>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</si>
  <si>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</si>
  <si>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</si>
  <si>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</si>
  <si>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</si>
  <si>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</si>
  <si>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</si>
  <si>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</si>
  <si>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</si>
  <si>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</si>
  <si>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</si>
  <si>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</si>
  <si>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</si>
  <si>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</si>
  <si>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</si>
  <si>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</si>
  <si>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</si>
  <si>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</si>
  <si>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</si>
  <si>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</si>
  <si>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</si>
  <si>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</si>
  <si>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</si>
  <si>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</si>
  <si>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</si>
  <si>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</si>
  <si>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</si>
  <si>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</si>
  <si>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</si>
  <si>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</si>
  <si>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</si>
  <si>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</si>
  <si>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</si>
  <si>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</si>
  <si>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</si>
  <si>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</si>
  <si>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</si>
  <si>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</si>
  <si>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</si>
  <si>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</si>
  <si>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</si>
  <si>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</si>
  <si>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</si>
  <si>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</si>
  <si>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</si>
  <si>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</si>
  <si>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</si>
  <si>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</si>
  <si>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</si>
  <si>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</si>
  <si>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</si>
  <si>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</si>
  <si>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</si>
  <si>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</si>
  <si>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</si>
  <si>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</si>
  <si>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</si>
  <si>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</si>
  <si>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</si>
  <si>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</si>
  <si>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</si>
  <si>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</si>
  <si>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</si>
  <si>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</si>
  <si>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</si>
  <si>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</si>
  <si>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</si>
  <si>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</si>
  <si>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</si>
  <si>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</si>
  <si>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</si>
  <si>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</si>
  <si>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</si>
  <si>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</si>
  <si>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</si>
  <si>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</si>
  <si>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</si>
  <si>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</si>
  <si>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</si>
  <si>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</si>
  <si>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</si>
  <si>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</si>
  <si>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</si>
  <si>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</si>
  <si>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</si>
  <si>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</si>
  <si>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</si>
  <si>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</si>
  <si>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</si>
  <si>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</si>
  <si>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</si>
  <si>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</si>
  <si>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</si>
  <si>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</si>
  <si>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</si>
  <si>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</si>
  <si>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</si>
  <si>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</si>
  <si>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</si>
  <si>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</si>
  <si>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</si>
  <si>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</si>
  <si>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</si>
  <si>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</si>
  <si>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</si>
  <si>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</si>
  <si>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</si>
  <si>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</si>
  <si>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</si>
  <si>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</si>
  <si>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</si>
  <si>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</si>
  <si>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</si>
  <si>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</si>
  <si>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</si>
  <si>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</si>
  <si>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</si>
  <si>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</si>
  <si>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</si>
  <si>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</si>
  <si>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</si>
  <si>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</si>
  <si>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</si>
  <si>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</si>
  <si>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</si>
  <si>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</si>
  <si>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</si>
  <si>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</si>
  <si>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</si>
  <si>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</si>
  <si>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</si>
  <si>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</si>
  <si>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</si>
  <si>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</si>
  <si>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</si>
  <si>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</si>
  <si>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</si>
  <si>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</si>
  <si>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</si>
  <si>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</si>
  <si>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</si>
  <si>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</si>
  <si>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</si>
  <si>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</si>
  <si>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</si>
  <si>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</si>
  <si>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</si>
  <si>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</si>
  <si>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</si>
  <si>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</si>
  <si>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</si>
  <si>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</si>
  <si>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</si>
  <si>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</si>
  <si>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</si>
  <si>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</si>
  <si>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</si>
  <si>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</si>
  <si>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</si>
  <si>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</si>
  <si>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</si>
  <si>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</si>
  <si>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</si>
  <si>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</si>
  <si>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</si>
  <si>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</si>
  <si>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</si>
  <si>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</si>
  <si>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</si>
  <si>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</si>
  <si>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</si>
  <si>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</si>
  <si>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</si>
  <si>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</si>
  <si>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</si>
  <si>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</si>
  <si>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</si>
  <si>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</si>
  <si>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</si>
  <si>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</si>
  <si>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</si>
  <si>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</si>
  <si>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</si>
  <si>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</si>
  <si>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</si>
  <si>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</si>
  <si>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</si>
  <si>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</si>
  <si>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</si>
  <si>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</si>
  <si>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</si>
  <si>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</si>
  <si>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</si>
  <si>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</si>
  <si>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</si>
  <si>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</si>
  <si>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</si>
  <si>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</si>
  <si>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</si>
  <si>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</si>
  <si>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</si>
  <si>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</si>
  <si>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</si>
  <si>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</si>
  <si>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</si>
  <si>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</si>
  <si>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</si>
  <si>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</si>
  <si>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</si>
  <si>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</si>
  <si>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</si>
  <si>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</si>
  <si>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</si>
  <si>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</si>
  <si>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</si>
  <si>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</si>
  <si>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</si>
  <si>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</si>
  <si>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</si>
  <si>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</si>
  <si>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</si>
  <si>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</si>
  <si>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</si>
  <si>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</si>
  <si>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</si>
  <si>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</si>
  <si>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</si>
  <si>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</si>
  <si>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</si>
  <si>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</si>
  <si>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</si>
  <si>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</si>
  <si>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</si>
  <si>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</si>
  <si>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</si>
  <si>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</si>
  <si>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</si>
  <si>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</si>
  <si>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</si>
  <si>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</si>
  <si>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</si>
  <si>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</si>
  <si>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</si>
  <si>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</si>
  <si>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</si>
  <si>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</si>
  <si>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</si>
  <si>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</si>
  <si>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</si>
  <si>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</si>
  <si>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</si>
  <si>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</si>
  <si>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</si>
  <si>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</si>
  <si>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</si>
  <si>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</si>
  <si>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</si>
  <si>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</si>
  <si>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</si>
  <si>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</si>
  <si>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</si>
  <si>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</si>
  <si>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</si>
  <si>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</si>
  <si>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</si>
  <si>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</si>
  <si>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</si>
  <si>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</si>
  <si>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</si>
  <si>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</si>
  <si>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</si>
  <si>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</si>
  <si>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</si>
  <si>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</si>
  <si>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</si>
  <si>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</si>
  <si>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</si>
  <si>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</si>
  <si>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</si>
  <si>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</si>
  <si>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</si>
  <si>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</si>
  <si>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</si>
  <si>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</si>
  <si>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</si>
  <si>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</si>
  <si>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</si>
  <si>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</si>
  <si>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</si>
  <si>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</si>
  <si>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</si>
  <si>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</si>
  <si>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</si>
  <si>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</si>
  <si>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</si>
  <si>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</si>
  <si>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</si>
  <si>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</si>
  <si>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</si>
  <si>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</si>
  <si>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</si>
  <si>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</si>
  <si>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</si>
  <si>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</si>
  <si>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</si>
  <si>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</si>
  <si>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</si>
  <si>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</si>
  <si>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</si>
  <si>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</si>
  <si>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</si>
  <si>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</si>
  <si>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</si>
  <si>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</si>
  <si>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</si>
  <si>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</si>
  <si>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</si>
  <si>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</si>
  <si>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</si>
  <si>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</si>
  <si>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</si>
  <si>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</si>
  <si>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</si>
  <si>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</si>
  <si>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</si>
  <si>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</si>
  <si>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</si>
  <si>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</si>
  <si>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</si>
  <si>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</si>
  <si>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</si>
  <si>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</si>
  <si>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</si>
  <si>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</si>
  <si>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</si>
  <si>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</si>
  <si>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</si>
  <si>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</si>
  <si>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</si>
  <si>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</si>
  <si>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</si>
  <si>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</si>
  <si>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</si>
  <si>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</si>
  <si>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</si>
  <si>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</si>
  <si>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</si>
  <si>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</si>
  <si>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</si>
  <si>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</si>
  <si>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</si>
  <si>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</si>
  <si>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</si>
  <si>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</si>
  <si>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</si>
  <si>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</si>
  <si>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</si>
  <si>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</si>
  <si>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</si>
  <si>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</si>
  <si>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</si>
  <si>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</si>
  <si>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</si>
  <si>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</si>
  <si>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</si>
  <si>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</si>
  <si>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</si>
  <si>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</si>
  <si>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</si>
  <si>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</si>
  <si>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</si>
  <si>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</si>
  <si>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</si>
  <si>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</si>
  <si>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</si>
  <si>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</si>
  <si>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</si>
  <si>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</si>
  <si>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</si>
  <si>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</si>
  <si>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</si>
  <si>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</si>
  <si>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</si>
  <si>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</si>
  <si>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</si>
  <si>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</si>
  <si>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</si>
  <si>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</si>
  <si>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</si>
  <si>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</si>
  <si>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</si>
  <si>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</si>
  <si>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</si>
  <si>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</si>
  <si>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</si>
  <si>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</si>
  <si>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</si>
  <si>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</si>
  <si>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</si>
  <si>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</si>
  <si>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</si>
  <si>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</si>
  <si>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</si>
  <si>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</si>
  <si>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</si>
  <si>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</si>
  <si>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</si>
  <si>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</si>
  <si>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</si>
  <si>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</si>
  <si>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</si>
  <si>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</si>
  <si>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</si>
  <si>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</si>
  <si>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</si>
  <si>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</si>
  <si>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</si>
  <si>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</si>
  <si>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</si>
  <si>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</si>
  <si>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</si>
  <si>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</si>
  <si>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</si>
  <si>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</si>
  <si>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</si>
  <si>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</si>
  <si>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</si>
  <si>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</si>
  <si>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</si>
  <si>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</si>
  <si>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</si>
  <si>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</si>
  <si>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</si>
  <si>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</si>
  <si>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</si>
  <si>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</si>
  <si>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</si>
  <si>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</si>
  <si>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</si>
  <si>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</si>
  <si>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</si>
  <si>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</si>
  <si>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</si>
  <si>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</si>
  <si>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</si>
  <si>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</si>
  <si>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</si>
  <si>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</si>
  <si>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</si>
  <si>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</si>
  <si>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</si>
  <si>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</si>
  <si>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</si>
  <si>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</si>
  <si>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</si>
  <si>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</si>
  <si>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</si>
  <si>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</si>
  <si>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</si>
  <si>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</si>
  <si>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</si>
  <si>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</si>
  <si>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</si>
  <si>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</si>
  <si>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</si>
  <si>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</si>
  <si>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</si>
  <si>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</si>
  <si>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</si>
  <si>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</si>
  <si>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</si>
  <si>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</si>
  <si>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</si>
  <si>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</si>
  <si>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</si>
  <si>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</si>
  <si>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</si>
  <si>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</si>
  <si>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</si>
  <si>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</si>
  <si>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</si>
  <si>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</si>
  <si>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</si>
  <si>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</si>
  <si>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</si>
  <si>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</si>
  <si>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</si>
  <si>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</si>
  <si>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</si>
  <si>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</si>
  <si>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</si>
  <si>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</si>
  <si>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</si>
  <si>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</si>
  <si>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</si>
  <si>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</si>
  <si>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</si>
  <si>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</si>
  <si>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</si>
  <si>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</si>
  <si>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</si>
  <si>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</si>
  <si>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</si>
  <si>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</si>
  <si>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</si>
  <si>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</si>
  <si>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</si>
  <si>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</si>
  <si>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</si>
  <si>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</si>
  <si>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</si>
  <si>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</si>
  <si>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</si>
  <si>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</si>
  <si>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</si>
  <si>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</si>
  <si>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</si>
  <si>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</si>
  <si>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</si>
  <si>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</si>
  <si>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</si>
  <si>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</si>
  <si>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</si>
  <si>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</si>
  <si>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</si>
  <si>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</si>
  <si>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</si>
  <si>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</si>
  <si>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</si>
  <si>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</si>
  <si>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</si>
  <si>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</si>
  <si>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</si>
  <si>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</si>
  <si>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</si>
  <si>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</si>
  <si>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</si>
  <si>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</si>
  <si>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</si>
  <si>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</si>
  <si>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</si>
  <si>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</si>
  <si>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</si>
  <si>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</si>
  <si>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</si>
  <si>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</si>
  <si>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</si>
  <si>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</si>
  <si>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</si>
  <si>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</si>
  <si>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</si>
  <si>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</si>
  <si>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</si>
  <si>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</si>
  <si>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</si>
  <si>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</si>
  <si>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</si>
  <si>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</si>
  <si>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</si>
  <si>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</si>
  <si>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</si>
  <si>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</si>
  <si>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</si>
  <si>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</si>
  <si>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</si>
  <si>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</si>
  <si>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</si>
  <si>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</si>
  <si>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</si>
  <si>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</si>
  <si>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</si>
  <si>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</si>
  <si>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</si>
  <si>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</si>
  <si>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</si>
  <si>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</si>
  <si>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</si>
  <si>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</si>
  <si>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</si>
  <si>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</si>
  <si>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</si>
  <si>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</si>
  <si>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</si>
  <si>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</si>
  <si>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</si>
  <si>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</si>
  <si>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</si>
  <si>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</si>
  <si>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</si>
  <si>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</si>
  <si>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</si>
  <si>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</si>
  <si>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</si>
  <si>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</si>
  <si>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</si>
  <si>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</si>
  <si>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</si>
  <si>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</si>
  <si>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</si>
  <si>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</si>
  <si>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</si>
  <si>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</si>
  <si>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</si>
  <si>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</si>
  <si>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</si>
  <si>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</si>
  <si>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</si>
  <si>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</si>
  <si>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</si>
  <si>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</si>
  <si>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</si>
  <si>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</si>
  <si>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</si>
  <si>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</si>
  <si>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</si>
  <si>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</si>
  <si>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</si>
  <si>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</si>
  <si>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</si>
  <si>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</si>
  <si>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</si>
  <si>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</si>
  <si>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</si>
  <si>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</si>
  <si>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</si>
  <si>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</si>
  <si>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</si>
  <si>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</si>
  <si>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</si>
  <si>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</si>
  <si>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</si>
  <si>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</si>
  <si>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</si>
  <si>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</si>
  <si>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</si>
  <si>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</si>
  <si>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</si>
  <si>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</si>
  <si>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</si>
  <si>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</si>
  <si>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</si>
  <si>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</si>
  <si>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</si>
  <si>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</si>
  <si>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</si>
  <si>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</si>
  <si>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</si>
  <si>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</si>
  <si>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</si>
  <si>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</si>
  <si>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</si>
  <si>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</si>
  <si>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</si>
  <si>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</si>
  <si>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</si>
  <si>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</si>
  <si>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</si>
  <si>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</si>
  <si>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</si>
  <si>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</si>
  <si>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</si>
  <si>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</si>
  <si>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</si>
  <si>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</si>
  <si>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</si>
  <si>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</si>
  <si>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</si>
  <si>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</si>
  <si>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</si>
  <si>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</si>
  <si>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</si>
  <si>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</si>
  <si>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</si>
  <si>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</si>
  <si>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</si>
  <si>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</si>
  <si>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</si>
  <si>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</si>
  <si>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</si>
  <si>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</si>
  <si>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</si>
  <si>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</si>
  <si>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</si>
  <si>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</si>
  <si>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</si>
  <si>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</si>
  <si>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</si>
  <si>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</si>
  <si>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</si>
  <si>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</si>
  <si>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</si>
  <si>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</si>
  <si>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</si>
  <si>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</si>
  <si>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</si>
  <si>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</si>
  <si>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</si>
  <si>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</si>
  <si>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</si>
  <si>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</si>
  <si>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</si>
  <si>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</si>
  <si>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</si>
  <si>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</si>
  <si>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</si>
  <si>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</si>
  <si>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</si>
  <si>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</si>
  <si>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</si>
  <si>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</si>
  <si>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</si>
  <si>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</si>
  <si>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</si>
  <si>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</si>
  <si>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</si>
  <si>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</si>
  <si>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</si>
  <si>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</si>
  <si>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</si>
  <si>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</si>
  <si>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</si>
  <si>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</si>
  <si>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</si>
  <si>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</si>
  <si>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</si>
  <si>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</si>
  <si>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</si>
  <si>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</si>
  <si>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</si>
  <si>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</si>
  <si>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</si>
  <si>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</si>
  <si>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</si>
  <si>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</si>
  <si>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</si>
  <si>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</si>
  <si>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</si>
  <si>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</si>
  <si>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</si>
  <si>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</si>
  <si>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</si>
  <si>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</si>
  <si>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</si>
  <si>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</si>
  <si>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</si>
  <si>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</si>
  <si>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</si>
  <si>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</si>
  <si>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</si>
  <si>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</si>
  <si>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</si>
  <si>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</si>
  <si>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</si>
  <si>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</si>
  <si>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</si>
  <si>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</si>
  <si>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</si>
  <si>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</si>
  <si>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</si>
  <si>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</si>
  <si>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</si>
  <si>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</si>
  <si>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</si>
  <si>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</si>
  <si>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</si>
  <si>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</si>
  <si>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</si>
  <si>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</si>
  <si>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</si>
  <si>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</si>
  <si>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</si>
  <si>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</si>
  <si>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</si>
  <si>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</si>
  <si>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</si>
  <si>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</si>
  <si>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</si>
  <si>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</si>
  <si>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</si>
  <si>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</si>
  <si>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</si>
  <si>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</si>
  <si>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</si>
  <si>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</si>
  <si>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</si>
  <si>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</si>
  <si>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</si>
  <si>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</si>
  <si>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</si>
  <si>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</si>
  <si>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</si>
  <si>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</si>
  <si>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</si>
  <si>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</si>
  <si>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</si>
  <si>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</si>
  <si>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</si>
  <si>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</si>
  <si>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</si>
  <si>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</si>
  <si>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</si>
  <si>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</si>
  <si>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</si>
  <si>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</si>
  <si>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</si>
  <si>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</si>
  <si>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</si>
  <si>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</si>
  <si>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</si>
  <si>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</si>
  <si>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</si>
  <si>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</si>
  <si>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</si>
  <si>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</si>
  <si>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</si>
  <si>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</si>
  <si>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</si>
  <si>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</si>
  <si>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</si>
  <si>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</si>
  <si>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</si>
  <si>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</si>
  <si>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</si>
  <si>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</si>
  <si>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</si>
  <si>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</si>
  <si>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</si>
  <si>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</si>
  <si>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</si>
  <si>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</si>
  <si>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</si>
  <si>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</si>
  <si>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</si>
  <si>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</si>
  <si>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</si>
  <si>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</si>
  <si>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</si>
  <si>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</si>
  <si>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</si>
  <si>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</si>
  <si>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</si>
  <si>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</si>
  <si>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</si>
  <si>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</si>
  <si>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</si>
  <si>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</si>
  <si>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</si>
  <si>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</si>
  <si>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</si>
  <si>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</si>
  <si>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</si>
  <si>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</si>
  <si>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</si>
  <si>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</si>
  <si>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</si>
  <si>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</si>
  <si>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</si>
  <si>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</si>
  <si>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</si>
  <si>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</si>
  <si>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</si>
  <si>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</si>
  <si>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</si>
  <si>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</si>
  <si>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</si>
  <si>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</si>
  <si>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</si>
  <si>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</si>
  <si>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</si>
  <si>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</si>
  <si>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</si>
  <si>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</si>
  <si>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</si>
  <si>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</si>
  <si>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</si>
  <si>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</si>
  <si>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</si>
  <si>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</si>
  <si>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</si>
  <si>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</si>
  <si>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</si>
  <si>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</si>
  <si>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</si>
  <si>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</si>
  <si>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</si>
  <si>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</si>
  <si>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</si>
  <si>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</si>
  <si>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</si>
  <si>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</si>
  <si>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</si>
  <si>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</si>
  <si>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</si>
  <si>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</si>
  <si>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</si>
  <si>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</si>
  <si>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</si>
  <si>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</si>
  <si>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</si>
  <si>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</si>
  <si>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</si>
  <si>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</si>
  <si>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</si>
  <si>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</si>
  <si>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</si>
  <si>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</si>
  <si>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</si>
  <si>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</si>
  <si>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</si>
  <si>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</si>
  <si>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</si>
  <si>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</si>
  <si>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</si>
  <si>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</si>
  <si>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</si>
  <si>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</si>
  <si>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</si>
  <si>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</si>
  <si>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</si>
  <si>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</si>
  <si>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</si>
  <si>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</si>
  <si>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</si>
  <si>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</si>
  <si>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</si>
  <si>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</si>
  <si>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</si>
  <si>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</si>
  <si>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</si>
  <si>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</si>
  <si>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</si>
  <si>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</si>
  <si>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</si>
  <si>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</si>
  <si>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</si>
  <si>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</si>
  <si>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</si>
  <si>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</si>
  <si>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</si>
  <si>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</si>
  <si>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</si>
  <si>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</si>
  <si>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</si>
  <si>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</si>
  <si>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</si>
  <si>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</si>
  <si>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</si>
  <si>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</si>
  <si>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</si>
  <si>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</si>
  <si>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</si>
  <si>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</si>
  <si>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</si>
  <si>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</si>
  <si>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</si>
  <si>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</si>
  <si>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</si>
  <si>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</si>
  <si>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</si>
  <si>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</si>
  <si>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</si>
  <si>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</si>
  <si>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</si>
  <si>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</si>
  <si>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</si>
  <si>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</si>
  <si>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</si>
  <si>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</si>
  <si>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</si>
  <si>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</si>
  <si>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</si>
  <si>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</si>
  <si>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</si>
  <si>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</si>
  <si>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</si>
  <si>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</si>
  <si>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</si>
  <si>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</si>
  <si>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</si>
  <si>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</si>
  <si>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</si>
  <si>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</si>
  <si>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</si>
  <si>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</si>
  <si>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</si>
  <si>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</si>
  <si>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</si>
  <si>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</si>
  <si>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</si>
  <si>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</si>
  <si>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</si>
  <si>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</si>
  <si>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</si>
  <si>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</si>
  <si>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</si>
  <si>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</si>
  <si>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</si>
  <si>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</si>
  <si>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</si>
  <si>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</si>
  <si>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</si>
  <si>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</si>
  <si>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</si>
  <si>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</si>
  <si>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</si>
  <si>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</si>
  <si>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</si>
  <si>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</si>
  <si>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</si>
  <si>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</si>
  <si>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</si>
  <si>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</si>
  <si>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</si>
  <si>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</si>
  <si>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</si>
  <si>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</si>
  <si>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</si>
  <si>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</si>
  <si>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</si>
  <si>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</si>
  <si>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</si>
  <si>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</si>
  <si>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</si>
  <si>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</si>
  <si>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</si>
  <si>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</si>
  <si>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</si>
  <si>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</si>
  <si>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</si>
  <si>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</si>
  <si>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</si>
  <si>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</si>
  <si>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</si>
  <si>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</si>
  <si>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</si>
  <si>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</si>
  <si>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</si>
  <si>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</si>
  <si>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</si>
  <si>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</si>
  <si>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</si>
  <si>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</si>
  <si>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</si>
  <si>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</si>
  <si>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</si>
  <si>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</si>
  <si>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</si>
  <si>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</si>
  <si>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</si>
  <si>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</si>
  <si>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</si>
  <si>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</si>
  <si>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</si>
  <si>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</si>
  <si>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</si>
  <si>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</si>
  <si>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</si>
  <si>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</si>
  <si>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</si>
  <si>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</si>
  <si>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</si>
  <si>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</si>
  <si>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</si>
  <si>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</si>
  <si>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</si>
  <si>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</si>
  <si>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</si>
  <si>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</si>
  <si>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</si>
  <si>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</si>
  <si>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</si>
  <si>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</si>
  <si>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</si>
  <si>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</si>
  <si>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</si>
  <si>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</si>
  <si>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</si>
  <si>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</si>
  <si>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</si>
  <si>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</si>
  <si>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</si>
  <si>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</si>
  <si>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</si>
  <si>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</si>
  <si>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</si>
  <si>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</si>
  <si>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</si>
  <si>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</si>
  <si>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</si>
  <si>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</si>
  <si>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</si>
  <si>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</si>
  <si>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</si>
  <si>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</si>
  <si>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</si>
  <si>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</si>
  <si>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</si>
  <si>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</si>
  <si>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</si>
  <si>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</si>
  <si>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</si>
  <si>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</si>
  <si>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</si>
  <si>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</si>
  <si>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</si>
  <si>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</si>
  <si>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</si>
  <si>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</si>
  <si>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</si>
  <si>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</si>
  <si>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</si>
  <si>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</si>
  <si>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</si>
  <si>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</si>
  <si>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</si>
  <si>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</si>
  <si>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</si>
  <si>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</si>
  <si>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</si>
  <si>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</si>
  <si>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</si>
  <si>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</si>
  <si>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</si>
  <si>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</si>
  <si>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</si>
  <si>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</si>
  <si>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</si>
  <si>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</si>
  <si>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</si>
  <si>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</si>
  <si>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</si>
  <si>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</si>
  <si>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</si>
  <si>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</si>
  <si>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</si>
  <si>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</si>
  <si>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</si>
  <si>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</si>
  <si>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</si>
  <si>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</si>
  <si>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</si>
  <si>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</si>
  <si>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</si>
  <si>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</si>
  <si>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</si>
  <si>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</si>
  <si>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</si>
  <si>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</si>
  <si>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</si>
  <si>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</si>
  <si>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</si>
  <si>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</si>
  <si>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</si>
  <si>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</si>
  <si>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</si>
  <si>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</si>
  <si>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</si>
  <si>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</si>
  <si>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</si>
  <si>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</si>
  <si>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</si>
  <si>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</si>
  <si>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</si>
  <si>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</si>
  <si>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</si>
  <si>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</si>
  <si>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</si>
  <si>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</si>
  <si>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</si>
  <si>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</si>
  <si>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</si>
  <si>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</si>
  <si>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</si>
  <si>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</si>
  <si>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</si>
  <si>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</si>
  <si>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</si>
  <si>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</si>
  <si>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</si>
  <si>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</si>
  <si>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</si>
  <si>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</si>
  <si>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</si>
  <si>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</si>
  <si>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</si>
  <si>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</si>
  <si>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</si>
  <si>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</si>
  <si>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</si>
  <si>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</si>
  <si>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</si>
  <si>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</si>
  <si>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</si>
  <si>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</si>
  <si>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</si>
  <si>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</si>
  <si>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</si>
  <si>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</si>
  <si>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</si>
  <si>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</si>
  <si>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</si>
  <si>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</si>
  <si>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</si>
  <si>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</si>
  <si>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</si>
  <si>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</si>
  <si>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</si>
  <si>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</si>
  <si>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</si>
  <si>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</si>
  <si>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</si>
  <si>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</si>
  <si>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</si>
  <si>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</si>
  <si>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</si>
  <si>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</si>
  <si>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</si>
  <si>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</si>
  <si>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</si>
  <si>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</si>
  <si>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</si>
  <si>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</si>
  <si>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</si>
  <si>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</si>
  <si>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</si>
  <si>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</si>
  <si>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</si>
  <si>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</si>
  <si>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</si>
  <si>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</si>
  <si>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</si>
  <si>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</si>
  <si>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</si>
  <si>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</si>
  <si>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</si>
  <si>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</si>
  <si>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</si>
  <si>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</si>
  <si>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</si>
  <si>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</si>
  <si>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</si>
  <si>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</si>
  <si>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</si>
  <si>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</si>
  <si>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</si>
  <si>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</si>
  <si>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</si>
  <si>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</si>
  <si>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</si>
  <si>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</si>
  <si>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</si>
  <si>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</si>
  <si>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</si>
  <si>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</si>
  <si>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</si>
  <si>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</si>
  <si>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</si>
  <si>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</si>
  <si>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</si>
  <si>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</si>
  <si>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</si>
  <si>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</si>
  <si>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</si>
  <si>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</si>
  <si>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</si>
  <si>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</si>
  <si>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</si>
  <si>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</si>
  <si>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</si>
  <si>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</si>
  <si>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</si>
  <si>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</si>
  <si>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</si>
  <si>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</si>
  <si>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</si>
  <si>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</si>
  <si>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</si>
  <si>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</si>
  <si>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</si>
  <si>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</si>
  <si>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</si>
  <si>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</si>
  <si>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</si>
  <si>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</si>
  <si>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</si>
  <si>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</si>
  <si>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</si>
  <si>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</si>
  <si>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</si>
  <si>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</si>
  <si>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</si>
  <si>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</si>
  <si>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</si>
  <si>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</si>
  <si>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</si>
  <si>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</si>
  <si>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</si>
  <si>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</si>
  <si>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</si>
  <si>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</si>
  <si>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</si>
  <si>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</si>
  <si>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</si>
  <si>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</si>
  <si>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</si>
  <si>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</si>
  <si>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</si>
  <si>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</si>
  <si>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</si>
  <si>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</si>
  <si>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</si>
  <si>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</si>
  <si>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</si>
  <si>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</si>
  <si>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</si>
  <si>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</si>
  <si>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</si>
  <si>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</si>
  <si>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</si>
  <si>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</si>
  <si>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</si>
  <si>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</si>
  <si>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</si>
  <si>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</si>
  <si>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</si>
  <si>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</si>
  <si>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</si>
  <si>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</si>
  <si>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</si>
  <si>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</si>
  <si>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</si>
  <si>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</si>
  <si>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</si>
  <si>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</si>
  <si>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</si>
  <si>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</si>
  <si>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</si>
  <si>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</si>
  <si>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</si>
  <si>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</si>
  <si>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</si>
  <si>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</si>
  <si>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</si>
  <si>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</si>
  <si>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</si>
  <si>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</si>
  <si>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</si>
  <si>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</si>
  <si>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</si>
  <si>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</si>
  <si>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</si>
  <si>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</si>
  <si>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</si>
  <si>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</si>
  <si>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</si>
  <si>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</si>
  <si>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</si>
  <si>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</si>
  <si>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</si>
  <si>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</si>
  <si>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</si>
  <si>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</si>
  <si>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</si>
  <si>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</si>
  <si>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</si>
  <si>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</si>
  <si>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</si>
  <si>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</si>
  <si>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</si>
  <si>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</si>
  <si>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</si>
  <si>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</si>
  <si>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</si>
  <si>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</si>
  <si>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</si>
  <si>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</si>
  <si>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</si>
  <si>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</si>
  <si>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</si>
  <si>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</si>
  <si>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</si>
  <si>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</si>
  <si>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</si>
  <si>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</si>
  <si>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</si>
  <si>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</si>
  <si>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</si>
  <si>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</si>
  <si>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</si>
  <si>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</si>
  <si>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</si>
  <si>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</si>
  <si>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</si>
  <si>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</si>
  <si>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</si>
  <si>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</si>
  <si>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</si>
  <si>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</si>
  <si>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</si>
  <si>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</si>
  <si>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</si>
  <si>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</si>
  <si>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</si>
  <si>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</si>
  <si>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</si>
  <si>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</si>
  <si>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</si>
  <si>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</si>
  <si>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</si>
  <si>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</si>
  <si>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</si>
  <si>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</si>
  <si>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</si>
  <si>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</si>
  <si>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</si>
  <si>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</si>
  <si>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</si>
  <si>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</si>
  <si>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</si>
  <si>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</si>
  <si>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</si>
  <si>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</si>
  <si>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</si>
  <si>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</si>
  <si>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</si>
  <si>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</si>
  <si>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</si>
  <si>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</si>
  <si>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</si>
  <si>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</si>
  <si>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</si>
  <si>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</si>
  <si>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</si>
  <si>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</si>
  <si>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</si>
  <si>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</si>
  <si>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</si>
  <si>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</si>
  <si>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</si>
  <si>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</si>
  <si>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</si>
  <si>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</si>
  <si>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</si>
  <si>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</si>
  <si>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</si>
  <si>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</si>
  <si>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</si>
  <si>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</si>
  <si>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</si>
  <si>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</si>
  <si>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</si>
  <si>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</si>
  <si>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</si>
  <si>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</si>
  <si>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</si>
  <si>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</si>
  <si>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</si>
  <si>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</si>
  <si>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</si>
  <si>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</si>
  <si>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</si>
  <si>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</si>
  <si>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</si>
  <si>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</si>
  <si>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</si>
  <si>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</si>
  <si>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</si>
  <si>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</si>
  <si>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</si>
  <si>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</si>
  <si>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</si>
  <si>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</si>
  <si>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</si>
  <si>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</si>
  <si>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</si>
  <si>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</si>
  <si>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</si>
  <si>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</si>
  <si>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</si>
  <si>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</si>
  <si>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</si>
  <si>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</si>
  <si>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</si>
  <si>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</si>
  <si>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</si>
  <si>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</si>
  <si>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</si>
  <si>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</si>
  <si>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</si>
  <si>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</si>
  <si>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</si>
  <si>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</si>
  <si>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</si>
  <si>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</si>
  <si>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</si>
  <si>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</si>
  <si>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</si>
  <si>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</si>
  <si>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</si>
  <si>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</si>
  <si>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</si>
  <si>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</si>
  <si>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</si>
  <si>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</si>
  <si>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</si>
  <si>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</si>
  <si>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</si>
  <si>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</si>
  <si>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</si>
  <si>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</si>
  <si>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</si>
  <si>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</si>
  <si>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</si>
  <si>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</si>
  <si>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</si>
  <si>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</si>
  <si>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</si>
  <si>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</si>
  <si>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</si>
  <si>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</si>
  <si>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</si>
  <si>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</si>
  <si>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</si>
  <si>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</si>
  <si>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</si>
  <si>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</si>
  <si>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</si>
  <si>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</si>
  <si>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</si>
  <si>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</si>
  <si>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</si>
  <si>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</si>
  <si>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</si>
  <si>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</si>
  <si>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</si>
  <si>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</si>
  <si>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</si>
  <si>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</si>
  <si>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</si>
  <si>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</si>
  <si>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</si>
  <si>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</si>
  <si>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</si>
  <si>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</si>
  <si>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</si>
  <si>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</si>
  <si>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</si>
  <si>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</si>
  <si>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</si>
  <si>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</si>
  <si>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</si>
  <si>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</si>
  <si>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</si>
  <si>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</si>
  <si>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</si>
  <si>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</si>
  <si>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</si>
  <si>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</si>
  <si>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</si>
  <si>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</si>
  <si>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</si>
  <si>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</si>
  <si>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</si>
  <si>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</si>
  <si>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</si>
  <si>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</si>
  <si>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</si>
  <si>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</si>
  <si>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</si>
  <si>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</si>
  <si>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</si>
  <si>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</si>
  <si>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</si>
  <si>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</si>
  <si>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</si>
  <si>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</si>
  <si>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</si>
  <si>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</si>
  <si>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</si>
  <si>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</si>
  <si>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</si>
  <si>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</si>
  <si>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</si>
  <si>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</si>
  <si>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</si>
  <si>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</si>
  <si>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</si>
  <si>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</si>
  <si>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</si>
  <si>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</si>
  <si>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</si>
  <si>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</si>
  <si>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</si>
  <si>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</si>
  <si>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</si>
  <si>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</si>
  <si>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</si>
  <si>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</si>
  <si>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</si>
  <si>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</si>
  <si>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</si>
  <si>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</si>
  <si>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</si>
  <si>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</si>
  <si>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</si>
  <si>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</si>
  <si>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</si>
  <si>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</si>
  <si>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</si>
  <si>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</si>
  <si>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</si>
  <si>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</si>
  <si>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</si>
  <si>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</si>
  <si>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</si>
  <si>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</si>
  <si>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</si>
  <si>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</si>
  <si>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</si>
  <si>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</si>
  <si>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</si>
  <si>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</si>
  <si>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</si>
  <si>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</si>
  <si>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</si>
  <si>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</si>
  <si>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</si>
  <si>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</si>
  <si>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</si>
  <si>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</si>
  <si>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</si>
  <si>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</si>
  <si>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</si>
  <si>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</si>
  <si>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</si>
  <si>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</si>
  <si>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</si>
  <si>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</si>
  <si>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</si>
  <si>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</si>
  <si>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</si>
  <si>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</si>
  <si>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</si>
  <si>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</si>
  <si>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</si>
  <si>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</si>
  <si>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</si>
  <si>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</si>
  <si>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</si>
  <si>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</si>
  <si>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</si>
  <si>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</si>
  <si>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</si>
  <si>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</si>
  <si>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</si>
  <si>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</si>
  <si>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</si>
  <si>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</si>
  <si>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</si>
  <si>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</si>
  <si>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</si>
  <si>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</si>
  <si>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</si>
  <si>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</si>
  <si>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</si>
  <si>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</si>
  <si>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</si>
  <si>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</si>
  <si>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</si>
  <si>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</si>
  <si>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</si>
  <si>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</si>
  <si>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</si>
  <si>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</si>
  <si>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</si>
  <si>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</si>
  <si>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</si>
  <si>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</si>
  <si>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</si>
  <si>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</si>
  <si>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</si>
  <si>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</si>
  <si>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</si>
  <si>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</si>
  <si>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</si>
  <si>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</si>
  <si>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</si>
  <si>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</si>
  <si>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</si>
  <si>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</si>
  <si>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</si>
  <si>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</si>
  <si>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</si>
  <si>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</si>
  <si>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</si>
  <si>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</si>
  <si>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</si>
  <si>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</si>
  <si>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</si>
  <si>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</si>
  <si>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</si>
  <si>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</si>
  <si>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</si>
  <si>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</si>
  <si>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</si>
  <si>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</si>
  <si>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</si>
  <si>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</si>
  <si>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</si>
  <si>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</si>
  <si>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</si>
  <si>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</si>
  <si>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</si>
  <si>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</si>
  <si>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</si>
  <si>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</si>
  <si>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</si>
  <si>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</si>
  <si>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</si>
  <si>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</si>
  <si>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</si>
  <si>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</si>
  <si>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</si>
  <si>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</si>
  <si>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</si>
  <si>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</si>
  <si>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</si>
  <si>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</si>
  <si>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</si>
  <si>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</si>
  <si>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</si>
  <si>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</si>
  <si>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</si>
  <si>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</si>
  <si>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</si>
  <si>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</si>
  <si>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</si>
  <si>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</si>
  <si>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</si>
  <si>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</si>
  <si>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</si>
  <si>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</si>
  <si>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</si>
  <si>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</si>
  <si>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</si>
  <si>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</si>
  <si>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</si>
  <si>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</si>
  <si>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</si>
  <si>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</si>
  <si>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</si>
  <si>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</si>
  <si>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</si>
  <si>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</si>
  <si>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</si>
  <si>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</si>
  <si>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</si>
  <si>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</si>
  <si>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</si>
  <si>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</si>
  <si>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</si>
  <si>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</si>
  <si>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</si>
  <si>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</si>
  <si>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</si>
  <si>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</si>
  <si>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</si>
  <si>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</si>
  <si>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</si>
  <si>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</si>
  <si>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</si>
  <si>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</si>
  <si>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</si>
  <si>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</si>
  <si>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</si>
  <si>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</si>
  <si>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</si>
  <si>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</si>
  <si>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</si>
  <si>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</si>
  <si>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</si>
  <si>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</si>
  <si>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</si>
  <si>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</si>
  <si>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</si>
  <si>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</si>
  <si>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</si>
  <si>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</si>
  <si>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</si>
  <si>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</si>
  <si>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</si>
  <si>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</si>
  <si>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</si>
  <si>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</si>
  <si>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</si>
  <si>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</si>
  <si>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</si>
  <si>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</si>
  <si>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</si>
  <si>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</si>
  <si>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</si>
  <si>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</si>
  <si>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</si>
  <si>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</si>
  <si>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</si>
  <si>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</si>
  <si>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</si>
  <si>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</si>
  <si>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</si>
  <si>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</si>
  <si>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</si>
  <si>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</si>
  <si>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</si>
  <si>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</si>
  <si>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</si>
  <si>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</si>
  <si>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</si>
  <si>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</si>
  <si>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</si>
  <si>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</si>
  <si>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</si>
  <si>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</si>
  <si>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</si>
  <si>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</si>
  <si>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</si>
  <si>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</si>
  <si>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</si>
  <si>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</si>
  <si>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</si>
  <si>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</si>
  <si>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</si>
  <si>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</si>
  <si>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</si>
  <si>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</si>
  <si>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</si>
  <si>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</si>
  <si>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</si>
  <si>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</si>
  <si>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</si>
  <si>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</si>
  <si>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</si>
  <si>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</si>
  <si>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</si>
  <si>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</si>
  <si>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</si>
  <si>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</si>
  <si>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</si>
  <si>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</si>
  <si>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</si>
  <si>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</si>
  <si>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</si>
  <si>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</si>
  <si>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</si>
  <si>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</si>
  <si>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</si>
  <si>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</si>
  <si>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</si>
  <si>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</si>
  <si>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</si>
  <si>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</si>
  <si>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</si>
  <si>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</si>
  <si>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</si>
  <si>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</si>
  <si>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</si>
  <si>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</si>
  <si>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</si>
  <si>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</si>
  <si>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</si>
  <si>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</si>
  <si>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</si>
  <si>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</si>
  <si>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</si>
  <si>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</si>
  <si>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</si>
  <si>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</si>
  <si>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</si>
  <si>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</si>
  <si>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</si>
  <si>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</si>
  <si>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</si>
  <si>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</si>
  <si>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</si>
  <si>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</si>
  <si>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</si>
  <si>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</si>
  <si>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</si>
  <si>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</si>
  <si>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</si>
  <si>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</si>
  <si>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</si>
  <si>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</si>
  <si>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</si>
  <si>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</si>
  <si>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</si>
  <si>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</si>
  <si>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</si>
  <si>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</si>
  <si>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</si>
  <si>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</si>
  <si>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</si>
  <si>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</si>
  <si>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</si>
  <si>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</si>
  <si>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</si>
  <si>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</si>
  <si>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</si>
  <si>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</si>
  <si>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</si>
  <si>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</si>
  <si>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</si>
  <si>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</si>
  <si>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</si>
  <si>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</si>
  <si>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</si>
  <si>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</si>
  <si>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</si>
  <si>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</si>
  <si>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</si>
  <si>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</si>
  <si>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</si>
  <si>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</si>
  <si>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</si>
  <si>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</si>
  <si>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</si>
  <si>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</si>
  <si>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</si>
  <si>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</si>
  <si>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</si>
  <si>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</si>
  <si>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</si>
  <si>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</si>
  <si>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</si>
  <si>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</si>
  <si>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</si>
  <si>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</si>
  <si>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</si>
  <si>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</si>
  <si>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</si>
  <si>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</si>
  <si>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</si>
  <si>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</si>
  <si>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</si>
  <si>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</si>
  <si>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</si>
  <si>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</si>
  <si>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</si>
  <si>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</si>
  <si>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</si>
  <si>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</si>
  <si>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</si>
  <si>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</si>
  <si>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</si>
  <si>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</si>
  <si>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</si>
  <si>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</si>
  <si>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</si>
  <si>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</si>
  <si>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</si>
  <si>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</si>
  <si>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</si>
  <si>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</si>
  <si>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</si>
  <si>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</si>
  <si>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</si>
  <si>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</si>
  <si>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</si>
  <si>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</si>
  <si>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</si>
  <si>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</si>
  <si>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</si>
  <si>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</si>
  <si>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</si>
  <si>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</si>
  <si>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</si>
  <si>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</si>
  <si>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</si>
  <si>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</si>
  <si>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</si>
  <si>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</si>
  <si>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</si>
  <si>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</si>
  <si>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</si>
  <si>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</si>
  <si>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</si>
  <si>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</si>
  <si>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</si>
  <si>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</si>
  <si>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</si>
  <si>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</si>
  <si>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</si>
  <si>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</si>
  <si>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</si>
  <si>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</si>
  <si>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</si>
  <si>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</si>
  <si>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</si>
  <si>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</si>
  <si>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</si>
  <si>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</si>
  <si>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</si>
  <si>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</si>
  <si>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</si>
  <si>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</si>
  <si>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</si>
  <si>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</si>
  <si>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</si>
  <si>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</si>
  <si>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</si>
  <si>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</si>
  <si>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</si>
  <si>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</si>
  <si>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</si>
  <si>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</si>
  <si>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</si>
  <si>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</si>
  <si>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</si>
  <si>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</si>
  <si>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</si>
  <si>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</si>
  <si>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</si>
  <si>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</si>
  <si>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</si>
  <si>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</si>
  <si>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</si>
  <si>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</si>
  <si>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</si>
  <si>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</si>
  <si>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</si>
  <si>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</si>
  <si>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</si>
  <si>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</si>
  <si>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</si>
  <si>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</si>
  <si>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</si>
  <si>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</si>
  <si>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</si>
  <si>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</si>
  <si>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</si>
  <si>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</si>
  <si>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</si>
  <si>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</si>
  <si>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</si>
  <si>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</si>
  <si>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</si>
  <si>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</si>
  <si>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</si>
  <si>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</si>
  <si>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</si>
  <si>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</si>
  <si>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</si>
  <si>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</si>
  <si>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</si>
  <si>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</si>
  <si>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</si>
  <si>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</si>
  <si>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</si>
  <si>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</si>
  <si>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</si>
  <si>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</si>
  <si>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</si>
  <si>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</si>
  <si>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</si>
  <si>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</si>
  <si>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</si>
  <si>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</si>
  <si>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</si>
  <si>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</si>
  <si>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</si>
  <si>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</si>
  <si>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</si>
  <si>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</si>
  <si>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</si>
  <si>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</si>
  <si>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</si>
  <si>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</si>
  <si>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</si>
  <si>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</si>
  <si>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</si>
  <si>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</si>
  <si>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</si>
  <si>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</si>
  <si>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</si>
  <si>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</si>
  <si>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</si>
  <si>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</si>
  <si>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</si>
  <si>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</si>
  <si>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</si>
  <si>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</si>
  <si>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</si>
  <si>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</si>
  <si>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</si>
  <si>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</si>
  <si>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</si>
  <si>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</si>
  <si>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</si>
  <si>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</si>
  <si>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</si>
  <si>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</si>
  <si>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</si>
  <si>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</si>
  <si>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</si>
  <si>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</si>
  <si>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</si>
  <si>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</si>
  <si>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</si>
  <si>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</si>
  <si>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</si>
  <si>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</si>
  <si>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</si>
  <si>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</si>
  <si>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</si>
  <si>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</si>
  <si>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</si>
  <si>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</si>
  <si>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</si>
  <si>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</si>
  <si>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</si>
  <si>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</si>
  <si>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</si>
  <si>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</si>
  <si>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</si>
  <si>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</si>
  <si>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</si>
  <si>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</si>
  <si>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</si>
  <si>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</si>
  <si>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</si>
  <si>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</si>
  <si>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</si>
  <si>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</si>
  <si>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</si>
  <si>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</si>
  <si>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</si>
  <si>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</si>
  <si>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</si>
  <si>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</si>
  <si>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</si>
  <si>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</si>
  <si>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</si>
  <si>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</si>
  <si>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</si>
  <si>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</si>
  <si>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</si>
  <si>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</si>
  <si>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</si>
  <si>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</si>
  <si>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</si>
  <si>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</si>
  <si>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</si>
  <si>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</si>
  <si>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</si>
  <si>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</si>
  <si>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</si>
  <si>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</si>
  <si>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</si>
  <si>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</si>
  <si>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</si>
  <si>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</si>
  <si>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</si>
  <si>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</si>
  <si>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</si>
  <si>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</si>
  <si>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</si>
  <si>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</si>
  <si>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</si>
  <si>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</si>
  <si>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</si>
  <si>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</si>
  <si>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</si>
  <si>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</si>
  <si>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</si>
  <si>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</si>
  <si>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</si>
  <si>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</si>
  <si>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</si>
  <si>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</si>
  <si>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</si>
  <si>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</si>
  <si>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</si>
  <si>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</si>
  <si>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</si>
  <si>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</si>
  <si>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</si>
  <si>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</si>
  <si>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</si>
  <si>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</si>
  <si>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</si>
  <si>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</si>
  <si>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</si>
  <si>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</si>
  <si>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</si>
  <si>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</si>
  <si>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</si>
  <si>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</si>
  <si>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</si>
  <si>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</si>
  <si>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</si>
  <si>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</si>
  <si>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</si>
  <si>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</si>
  <si>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</si>
  <si>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</si>
  <si>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</si>
  <si>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</si>
  <si>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</si>
  <si>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</si>
  <si>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</si>
  <si>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</si>
  <si>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</si>
  <si>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</si>
  <si>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</si>
  <si>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</si>
  <si>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</si>
  <si>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</si>
  <si>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</si>
  <si>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</si>
  <si>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</si>
  <si>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</si>
  <si>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</si>
  <si>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</si>
  <si>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</si>
  <si>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</si>
  <si>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</si>
  <si>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</si>
  <si>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</si>
  <si>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</si>
  <si>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</si>
  <si>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</si>
  <si>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</si>
  <si>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</si>
  <si>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</si>
  <si>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</si>
  <si>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</si>
  <si>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</si>
  <si>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</si>
  <si>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</si>
  <si>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</si>
  <si>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</si>
  <si>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</si>
  <si>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</si>
  <si>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</si>
  <si>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</si>
  <si>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</si>
  <si>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</si>
  <si>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</si>
  <si>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</si>
  <si>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</si>
  <si>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</si>
  <si>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</si>
  <si>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</si>
  <si>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</si>
  <si>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</si>
  <si>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</si>
  <si>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</si>
  <si>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</si>
  <si>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</si>
  <si>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</si>
  <si>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</si>
  <si>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</si>
  <si>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</si>
  <si>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</si>
  <si>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</si>
  <si>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</si>
  <si>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</si>
  <si>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</si>
  <si>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</si>
  <si>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</si>
  <si>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</si>
  <si>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</si>
  <si>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</si>
  <si>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</si>
  <si>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</si>
  <si>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</si>
  <si>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</si>
  <si>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</si>
  <si>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</si>
  <si>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</si>
  <si>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</si>
  <si>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</si>
  <si>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</si>
  <si>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</si>
  <si>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</si>
  <si>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</si>
  <si>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</si>
  <si>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</si>
  <si>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</si>
  <si>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</si>
  <si>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</si>
  <si>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</si>
  <si>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</si>
  <si>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</si>
  <si>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</si>
  <si>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</si>
  <si>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</si>
  <si>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</si>
  <si>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</si>
  <si>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</si>
  <si>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</si>
  <si>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</si>
  <si>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</si>
  <si>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</si>
  <si>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</si>
  <si>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</si>
  <si>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</si>
  <si>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</si>
  <si>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</si>
  <si>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</si>
  <si>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</si>
  <si>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</si>
  <si>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</si>
  <si>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</si>
  <si>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</si>
  <si>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</si>
  <si>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</si>
  <si>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</si>
  <si>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</si>
  <si>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</si>
  <si>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</si>
  <si>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</si>
  <si>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</si>
  <si>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</si>
  <si>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</si>
  <si>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</si>
  <si>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</si>
  <si>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</si>
  <si>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</si>
  <si>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</si>
  <si>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</si>
  <si>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</si>
  <si>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</si>
  <si>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</si>
  <si>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</si>
  <si>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</si>
  <si>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</si>
  <si>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</si>
  <si>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</si>
  <si>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</si>
  <si>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</si>
  <si>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</si>
  <si>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</si>
  <si>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</si>
  <si>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</si>
  <si>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</si>
  <si>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</si>
  <si>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</si>
  <si>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</si>
  <si>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</si>
  <si>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</si>
  <si>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</si>
  <si>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</si>
  <si>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</si>
  <si>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</si>
  <si>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</si>
  <si>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</si>
  <si>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</si>
  <si>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</si>
  <si>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</si>
  <si>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</si>
  <si>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</si>
  <si>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</si>
  <si>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</si>
  <si>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</si>
  <si>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</si>
  <si>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</si>
  <si>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</si>
  <si>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</si>
  <si>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</si>
  <si>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</si>
  <si>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</si>
  <si>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</si>
  <si>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</si>
  <si>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</si>
  <si>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</si>
  <si>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</si>
  <si>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</si>
  <si>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</si>
  <si>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</si>
  <si>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</si>
  <si>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</si>
  <si>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</si>
  <si>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</si>
  <si>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</si>
  <si>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</si>
  <si>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</si>
  <si>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</si>
  <si>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</si>
  <si>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</si>
  <si>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</si>
  <si>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</si>
  <si>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</si>
  <si>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</si>
  <si>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</si>
  <si>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</si>
  <si>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</si>
  <si>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</si>
  <si>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</si>
  <si>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</si>
  <si>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</si>
  <si>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</si>
  <si>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</si>
  <si>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</si>
  <si>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</si>
  <si>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</si>
  <si>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</si>
  <si>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</si>
  <si>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</si>
  <si>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</si>
  <si>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</si>
  <si>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</si>
  <si>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</si>
  <si>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</si>
  <si>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</si>
  <si>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</si>
  <si>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</si>
  <si>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</si>
  <si>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</si>
  <si>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</si>
  <si>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</si>
  <si>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</si>
  <si>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</si>
  <si>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</si>
  <si>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</si>
  <si>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</si>
  <si>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</si>
  <si>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</si>
  <si>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</si>
  <si>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</si>
  <si>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</si>
  <si>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</si>
  <si>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</si>
  <si>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</si>
  <si>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</si>
  <si>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</si>
  <si>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</si>
  <si>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</si>
  <si>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</si>
  <si>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</si>
  <si>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</si>
  <si>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</si>
  <si>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</si>
  <si>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</si>
  <si>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</si>
  <si>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</si>
  <si>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</si>
  <si>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</si>
  <si>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</si>
  <si>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</si>
  <si>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</si>
  <si>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</si>
  <si>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</si>
  <si>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</si>
  <si>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</si>
  <si>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</si>
  <si>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</si>
  <si>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</si>
  <si>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</si>
  <si>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</si>
  <si>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</si>
  <si>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</si>
  <si>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</si>
  <si>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</si>
  <si>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</si>
  <si>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</si>
  <si>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</si>
  <si>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</si>
  <si>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</si>
  <si>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</si>
  <si>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</si>
  <si>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</si>
  <si>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</si>
  <si>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</si>
  <si>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</si>
  <si>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</si>
  <si>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</si>
  <si>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</si>
  <si>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</si>
  <si>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</si>
  <si>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</si>
  <si>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</si>
  <si>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</si>
  <si>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</si>
  <si>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</si>
  <si>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</si>
  <si>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</si>
  <si>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</si>
  <si>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</si>
  <si>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</si>
  <si>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</si>
  <si>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</si>
  <si>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</si>
  <si>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</si>
  <si>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</si>
  <si>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</si>
  <si>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</si>
  <si>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</si>
  <si>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</si>
  <si>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</si>
  <si>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</si>
  <si>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</si>
  <si>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</si>
  <si>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</si>
  <si>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</si>
  <si>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</si>
  <si>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</si>
  <si>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</si>
  <si>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</si>
  <si>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</si>
  <si>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</si>
  <si>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</si>
  <si>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</si>
  <si>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</si>
  <si>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</si>
  <si>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</si>
  <si>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</si>
  <si>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</si>
  <si>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</si>
  <si>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</si>
  <si>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</si>
  <si>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</si>
  <si>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</si>
  <si>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</si>
  <si>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</si>
  <si>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</si>
  <si>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</si>
  <si>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</si>
  <si>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</si>
  <si>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</si>
  <si>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</si>
  <si>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</si>
  <si>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</si>
  <si>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</si>
  <si>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</si>
  <si>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</si>
  <si>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</si>
  <si>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</si>
  <si>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</si>
  <si>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</si>
  <si>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</si>
  <si>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</si>
  <si>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</si>
  <si>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</si>
  <si>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</si>
  <si>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</si>
  <si>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</si>
  <si>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</si>
  <si>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</si>
  <si>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</si>
  <si>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</si>
  <si>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</si>
  <si>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</si>
  <si>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</si>
  <si>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</si>
  <si>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</si>
  <si>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</si>
  <si>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</si>
  <si>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</si>
  <si>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</si>
  <si>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</si>
  <si>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</si>
  <si>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</si>
  <si>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</si>
  <si>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</si>
  <si>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</si>
  <si>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</si>
  <si>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</si>
  <si>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</si>
  <si>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</si>
  <si>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</si>
  <si>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</si>
  <si>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</si>
  <si>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</si>
  <si>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</si>
  <si>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</si>
  <si>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</si>
  <si>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</si>
  <si>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</si>
  <si>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</si>
  <si>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</si>
  <si>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</si>
  <si>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</si>
  <si>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</si>
  <si>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</si>
  <si>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</si>
  <si>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</si>
  <si>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</si>
  <si>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</si>
  <si>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</si>
  <si>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</si>
  <si>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</si>
  <si>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</si>
  <si>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</si>
  <si>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</si>
  <si>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</si>
  <si>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</si>
  <si>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</si>
  <si>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</si>
  <si>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</si>
  <si>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</si>
  <si>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</si>
  <si>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</si>
  <si>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</si>
  <si>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</si>
  <si>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</si>
  <si>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</si>
  <si>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</si>
  <si>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</si>
  <si>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</si>
  <si>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</si>
  <si>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</si>
  <si>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</si>
  <si>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</si>
  <si>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</si>
  <si>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</si>
  <si>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</si>
  <si>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</si>
  <si>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</si>
  <si>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</si>
  <si>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</si>
  <si>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</si>
  <si>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</si>
  <si>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</si>
  <si>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</si>
  <si>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</si>
  <si>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</si>
  <si>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</si>
  <si>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</si>
  <si>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</si>
  <si>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</si>
  <si>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</si>
  <si>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</si>
  <si>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</si>
  <si>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</si>
  <si>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</si>
  <si>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</si>
  <si>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</si>
  <si>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</si>
  <si>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</si>
  <si>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</si>
  <si>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</si>
  <si>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</si>
  <si>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</si>
  <si>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</si>
  <si>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</si>
  <si>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</si>
  <si>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</si>
  <si>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</si>
  <si>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</si>
  <si>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</si>
  <si>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</si>
  <si>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</si>
  <si>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</si>
  <si>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</si>
  <si>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</si>
  <si>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</si>
  <si>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</si>
  <si>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</si>
  <si>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</si>
  <si>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</si>
  <si>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</si>
  <si>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</si>
  <si>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</si>
  <si>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</si>
  <si>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</si>
  <si>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</si>
  <si>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</si>
  <si>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</si>
  <si>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</si>
  <si>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</si>
  <si>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</si>
  <si>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</si>
  <si>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</si>
  <si>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</si>
  <si>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</si>
  <si>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</si>
  <si>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</si>
  <si>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</si>
  <si>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</si>
  <si>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</si>
  <si>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</si>
  <si>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</si>
  <si>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</si>
  <si>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</si>
  <si>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</si>
  <si>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</si>
  <si>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</si>
  <si>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</si>
  <si>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</si>
  <si>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</si>
  <si>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</si>
  <si>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</si>
  <si>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</si>
  <si>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</si>
  <si>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</si>
  <si>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</si>
  <si>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</si>
  <si>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</si>
  <si>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</si>
  <si>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</si>
  <si>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</si>
  <si>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</si>
  <si>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</si>
  <si>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</si>
  <si>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</si>
  <si>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</si>
  <si>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</si>
  <si>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</si>
  <si>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</si>
  <si>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</si>
  <si>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</si>
  <si>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</si>
  <si>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</si>
  <si>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</si>
  <si>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</si>
  <si>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</si>
  <si>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</si>
  <si>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</si>
  <si>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</si>
  <si>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</si>
  <si>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</si>
  <si>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</si>
  <si>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</si>
  <si>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</si>
  <si>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</si>
  <si>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</si>
  <si>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</si>
  <si>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</si>
  <si>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</si>
  <si>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</si>
  <si>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</si>
  <si>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</si>
  <si>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</si>
  <si>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</si>
  <si>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</si>
  <si>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</si>
  <si>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</si>
  <si>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</si>
  <si>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</si>
  <si>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</si>
  <si>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</si>
  <si>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</si>
  <si>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</si>
  <si>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</si>
  <si>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</si>
  <si>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</si>
  <si>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</si>
  <si>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</si>
  <si>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</si>
  <si>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</si>
  <si>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</si>
  <si>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</si>
  <si>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</si>
  <si>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</si>
  <si>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</si>
  <si>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</si>
  <si>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</si>
  <si>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</si>
  <si>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</si>
  <si>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</si>
  <si>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</si>
  <si>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</si>
  <si>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</si>
  <si>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</si>
  <si>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</si>
  <si>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</si>
  <si>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</si>
  <si>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</si>
  <si>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</si>
  <si>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</si>
  <si>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</si>
  <si>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</si>
  <si>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</si>
  <si>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</si>
  <si>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</si>
  <si>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</si>
  <si>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</si>
  <si>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</si>
  <si>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</si>
  <si>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</si>
  <si>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</si>
  <si>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</si>
  <si>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</si>
  <si>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</si>
  <si>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</si>
  <si>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</si>
  <si>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</si>
  <si>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</si>
  <si>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</si>
  <si>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</si>
  <si>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</si>
  <si>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</si>
  <si>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</si>
  <si>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</si>
  <si>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</si>
  <si>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</si>
  <si>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</si>
  <si>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</si>
  <si>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</si>
  <si>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</si>
  <si>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</si>
  <si>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</si>
  <si>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</si>
  <si>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</si>
  <si>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</si>
  <si>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</si>
  <si>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</si>
  <si>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</si>
  <si>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</si>
  <si>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</si>
  <si>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</si>
  <si>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</si>
  <si>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</si>
  <si>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</si>
  <si>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</si>
  <si>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</si>
  <si>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</si>
  <si>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</si>
  <si>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</si>
  <si>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</si>
  <si>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</si>
  <si>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</si>
  <si>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</si>
  <si>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</si>
  <si>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</si>
  <si>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</si>
  <si>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</si>
  <si>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</si>
  <si>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</si>
  <si>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</si>
  <si>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</si>
  <si>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</si>
  <si>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</si>
  <si>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</si>
  <si>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</si>
  <si>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</si>
  <si>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</si>
  <si>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</si>
  <si>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</si>
  <si>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</si>
  <si>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</si>
  <si>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</si>
  <si>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</si>
  <si>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</si>
  <si>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</si>
  <si>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</si>
  <si>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</si>
  <si>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</si>
  <si>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</si>
  <si>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</si>
  <si>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</si>
  <si>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</si>
  <si>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</si>
  <si>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</si>
  <si>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</si>
  <si>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</si>
  <si>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</si>
  <si>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</si>
  <si>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</si>
  <si>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</si>
  <si>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</si>
  <si>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</si>
  <si>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</si>
  <si>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</si>
  <si>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</si>
  <si>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</si>
  <si>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</si>
  <si>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</si>
  <si>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</si>
  <si>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</si>
  <si>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</si>
  <si>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</si>
  <si>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</si>
  <si>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</si>
  <si>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</si>
  <si>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</si>
  <si>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</si>
  <si>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</si>
  <si>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</si>
  <si>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</si>
  <si>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</si>
  <si>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</si>
  <si>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</si>
  <si>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</si>
  <si>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</si>
  <si>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</si>
  <si>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</si>
  <si>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</si>
  <si>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</si>
  <si>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</si>
  <si>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</si>
  <si>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</si>
  <si>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</si>
  <si>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</si>
  <si>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</si>
  <si>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</si>
  <si>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</si>
  <si>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</si>
  <si>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</si>
  <si>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</si>
  <si>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</si>
  <si>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</si>
  <si>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</si>
  <si>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</si>
  <si>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</si>
  <si>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</si>
  <si>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</si>
  <si>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</si>
  <si>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</si>
  <si>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</si>
  <si>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</si>
  <si>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</si>
  <si>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</si>
  <si>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</si>
  <si>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</si>
  <si>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</si>
  <si>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</si>
  <si>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</si>
  <si>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</si>
  <si>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</si>
  <si>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</si>
  <si>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</si>
  <si>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</si>
  <si>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</si>
  <si>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</si>
  <si>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</si>
  <si>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</si>
  <si>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</si>
  <si>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</si>
  <si>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</si>
  <si>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</si>
  <si>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</si>
  <si>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</si>
  <si>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</si>
  <si>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</si>
  <si>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</si>
  <si>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</si>
  <si>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</si>
  <si>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</si>
  <si>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</si>
  <si>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</si>
  <si>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</si>
  <si>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</si>
  <si>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</si>
  <si>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</si>
  <si>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</si>
  <si>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</si>
  <si>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</si>
  <si>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</si>
  <si>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</si>
  <si>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</si>
  <si>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</si>
  <si>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</si>
  <si>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</si>
  <si>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</si>
  <si>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</si>
  <si>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</si>
  <si>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</si>
  <si>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</si>
  <si>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</si>
  <si>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</si>
  <si>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</si>
  <si>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</si>
  <si>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</si>
  <si>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</si>
  <si>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</si>
  <si>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</si>
  <si>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</si>
  <si>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</si>
  <si>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</si>
  <si>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</si>
  <si>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</si>
  <si>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</si>
  <si>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</si>
  <si>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</si>
  <si>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</si>
  <si>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</si>
  <si>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</si>
  <si>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</si>
  <si>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</si>
  <si>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</si>
  <si>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</si>
  <si>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</si>
  <si>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</si>
  <si>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</si>
  <si>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</si>
  <si>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</si>
  <si>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</si>
  <si>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</si>
  <si>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</si>
  <si>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</si>
  <si>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</si>
  <si>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</si>
  <si>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</si>
  <si>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</si>
  <si>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</si>
  <si>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</si>
  <si>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</si>
  <si>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</si>
  <si>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</si>
  <si>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</si>
  <si>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</si>
  <si>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</si>
  <si>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</si>
  <si>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</si>
  <si>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</si>
  <si>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</si>
  <si>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</si>
  <si>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</si>
  <si>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</si>
  <si>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</si>
  <si>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</si>
  <si>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</si>
  <si>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</si>
  <si>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</si>
  <si>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</si>
  <si>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</si>
  <si>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</si>
  <si>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</si>
  <si>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</si>
  <si>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</si>
  <si>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</si>
  <si>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</si>
  <si>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</si>
  <si>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</si>
  <si>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</si>
  <si>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</si>
  <si>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</si>
  <si>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</si>
  <si>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</si>
  <si>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</si>
  <si>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</si>
  <si>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</si>
  <si>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</si>
  <si>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</si>
  <si>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</si>
  <si>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</si>
  <si>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</si>
  <si>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</si>
  <si>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</si>
  <si>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</si>
  <si>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</si>
  <si>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</si>
  <si>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</si>
  <si>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</si>
  <si>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</si>
  <si>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</si>
  <si>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</si>
  <si>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</si>
  <si>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</si>
  <si>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</si>
  <si>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</si>
  <si>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</si>
  <si>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</si>
  <si>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</si>
  <si>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</si>
  <si>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</si>
  <si>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</si>
  <si>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</si>
  <si>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</si>
  <si>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</si>
  <si>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</si>
  <si>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</si>
  <si>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</si>
  <si>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</si>
  <si>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</si>
  <si>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</si>
  <si>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</si>
  <si>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</si>
  <si>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</si>
  <si>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</si>
  <si>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</si>
  <si>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</si>
  <si>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</si>
  <si>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</si>
  <si>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</si>
  <si>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</si>
  <si>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</si>
  <si>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</si>
  <si>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</si>
  <si>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</si>
  <si>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</si>
  <si>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</si>
  <si>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</si>
  <si>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</si>
  <si>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</si>
  <si>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</si>
  <si>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</si>
  <si>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</si>
  <si>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</si>
  <si>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</si>
  <si>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</si>
  <si>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</si>
  <si>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</si>
  <si>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</si>
  <si>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</si>
  <si>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</si>
  <si>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</si>
  <si>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</si>
  <si>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</si>
  <si>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</si>
  <si>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</si>
  <si>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</si>
  <si>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</si>
  <si>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</si>
  <si>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</si>
  <si>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</si>
  <si>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</si>
  <si>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</si>
  <si>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</si>
  <si>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</si>
  <si>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</si>
  <si>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</si>
  <si>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</si>
  <si>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</si>
  <si>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</si>
  <si>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</si>
  <si>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</si>
  <si>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</si>
  <si>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</si>
  <si>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</si>
  <si>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</si>
  <si>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</si>
  <si>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</si>
  <si>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</si>
  <si>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</si>
  <si>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</si>
  <si>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</si>
  <si>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</si>
  <si>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</si>
  <si>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</si>
  <si>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</si>
  <si>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</si>
  <si>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</si>
  <si>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</si>
  <si>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</si>
  <si>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</si>
  <si>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</si>
  <si>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</si>
  <si>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</si>
  <si>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</si>
  <si>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</si>
  <si>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</si>
  <si>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</si>
  <si>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</si>
  <si>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</si>
  <si>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</si>
  <si>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</si>
  <si>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</si>
  <si>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</si>
  <si>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</si>
  <si>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</si>
  <si>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</si>
  <si>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</si>
  <si>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</si>
  <si>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</si>
  <si>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</si>
  <si>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</si>
  <si>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</si>
  <si>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</si>
  <si>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</si>
  <si>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</si>
  <si>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</si>
  <si>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</si>
  <si>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</si>
  <si>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</si>
  <si>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</si>
  <si>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</si>
  <si>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</si>
  <si>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</si>
  <si>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</si>
  <si>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</si>
  <si>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</si>
  <si>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</si>
  <si>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</si>
  <si>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</si>
  <si>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</si>
  <si>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</si>
  <si>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</si>
  <si>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</si>
  <si>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</si>
  <si>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</si>
  <si>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</si>
  <si>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</si>
  <si>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</si>
  <si>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</si>
  <si>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</si>
  <si>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</si>
  <si>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</si>
  <si>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</si>
  <si>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</si>
  <si>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</si>
  <si>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</si>
  <si>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</si>
  <si>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</si>
  <si>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</si>
  <si>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</si>
  <si>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</si>
  <si>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</si>
  <si>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</si>
  <si>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</si>
  <si>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</si>
  <si>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</si>
  <si>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</si>
  <si>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</si>
  <si>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</si>
  <si>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</si>
  <si>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</si>
  <si>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</si>
  <si>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</si>
  <si>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</si>
  <si>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</si>
  <si>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</si>
  <si>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</si>
  <si>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</si>
  <si>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</si>
  <si>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</si>
  <si>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</si>
  <si>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</si>
  <si>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</si>
  <si>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</si>
  <si>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</si>
  <si>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</si>
  <si>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</si>
  <si>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</si>
  <si>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</si>
  <si>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</si>
  <si>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</si>
  <si>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</si>
  <si>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</si>
  <si>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</si>
  <si>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</si>
  <si>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</si>
  <si>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</si>
  <si>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</si>
  <si>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</si>
  <si>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</si>
  <si>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</si>
  <si>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</si>
  <si>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</si>
  <si>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</si>
  <si>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</si>
  <si>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</si>
  <si>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</si>
  <si>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</si>
  <si>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</si>
  <si>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</si>
  <si>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</si>
  <si>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</si>
  <si>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</si>
  <si>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</si>
  <si>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</si>
  <si>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</si>
  <si>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</si>
  <si>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</si>
  <si>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</si>
  <si>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</si>
  <si>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</si>
  <si>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</si>
  <si>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</si>
  <si>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</si>
  <si>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</si>
  <si>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</si>
  <si>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</si>
  <si>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</si>
  <si>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</si>
  <si>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</si>
  <si>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</si>
  <si>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</si>
  <si>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</si>
  <si>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</si>
  <si>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</si>
  <si>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</si>
  <si>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</si>
  <si>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</si>
  <si>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</si>
  <si>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</si>
  <si>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</si>
  <si>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</si>
  <si>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</si>
  <si>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</si>
  <si>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</si>
  <si>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</si>
  <si>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</si>
  <si>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</si>
  <si>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</si>
  <si>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</si>
  <si>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</si>
  <si>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</si>
  <si>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</si>
  <si>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</si>
  <si>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</si>
  <si>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</si>
  <si>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</si>
  <si>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</si>
  <si>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</si>
  <si>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</si>
  <si>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</si>
  <si>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</si>
  <si>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</si>
  <si>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</si>
  <si>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</si>
  <si>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</si>
  <si>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</si>
  <si>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</si>
  <si>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</si>
  <si>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</si>
  <si>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</si>
  <si>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</si>
  <si>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</si>
  <si>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</si>
  <si>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</si>
  <si>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</si>
  <si>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</si>
  <si>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</si>
  <si>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</si>
  <si>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</si>
  <si>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</si>
  <si>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</si>
  <si>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</si>
  <si>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</si>
  <si>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</si>
  <si>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</si>
  <si>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</si>
  <si>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</si>
  <si>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</si>
  <si>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</si>
  <si>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</si>
  <si>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</si>
  <si>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</si>
  <si>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</si>
  <si>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</si>
  <si>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</si>
  <si>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</si>
  <si>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</si>
  <si>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</si>
  <si>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</si>
  <si>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</si>
  <si>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</si>
  <si>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</si>
  <si>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</si>
  <si>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</si>
  <si>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</si>
  <si>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</si>
  <si>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</si>
  <si>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</si>
  <si>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</si>
  <si>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</si>
  <si>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</si>
  <si>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</si>
  <si>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</si>
  <si>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</si>
  <si>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</si>
  <si>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</si>
  <si>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</si>
  <si>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</si>
  <si>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</si>
  <si>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</si>
  <si>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</si>
  <si>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</si>
  <si>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</si>
  <si>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</si>
  <si>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</si>
  <si>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</si>
  <si>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</si>
  <si>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</si>
  <si>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</si>
  <si>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</si>
  <si>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</si>
  <si>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</si>
  <si>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</si>
  <si>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</si>
  <si>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</si>
  <si>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</si>
  <si>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</si>
  <si>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</si>
  <si>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</si>
  <si>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</si>
  <si>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</si>
  <si>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</si>
  <si>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</si>
  <si>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</si>
  <si>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</si>
  <si>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</si>
  <si>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</si>
  <si>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</si>
  <si>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</si>
  <si>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</si>
  <si>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</si>
  <si>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</si>
  <si>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</si>
  <si>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</si>
  <si>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</si>
  <si>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</si>
  <si>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</si>
  <si>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</si>
  <si>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</si>
  <si>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</si>
  <si>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</si>
  <si>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</si>
  <si>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</si>
  <si>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</si>
  <si>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</si>
  <si>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</si>
  <si>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</si>
  <si>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</si>
  <si>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</si>
  <si>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</si>
  <si>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</si>
  <si>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</si>
  <si>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</si>
  <si>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</si>
  <si>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</si>
  <si>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</si>
  <si>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</si>
  <si>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</si>
  <si>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</si>
  <si>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</si>
  <si>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</si>
  <si>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</si>
  <si>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</si>
  <si>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</si>
  <si>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</si>
  <si>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</si>
  <si>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</si>
  <si>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</si>
  <si>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</si>
  <si>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</si>
  <si>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</si>
  <si>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</si>
  <si>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</si>
  <si>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</si>
  <si>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</si>
  <si>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</si>
  <si>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</si>
  <si>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</si>
  <si>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</si>
  <si>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</si>
  <si>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</si>
  <si>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</si>
  <si>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</si>
  <si>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</si>
  <si>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</si>
  <si>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</si>
  <si>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</si>
  <si>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</si>
  <si>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</si>
  <si>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</si>
  <si>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</si>
  <si>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</si>
  <si>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</si>
  <si>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</si>
  <si>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</si>
  <si>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</si>
  <si>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</si>
  <si>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</si>
  <si>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</si>
  <si>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</si>
  <si>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</si>
  <si>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</si>
  <si>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</si>
  <si>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</si>
  <si>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</si>
  <si>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</si>
  <si>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</si>
  <si>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</si>
  <si>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</si>
  <si>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</si>
  <si>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</si>
  <si>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</si>
  <si>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</si>
  <si>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</si>
  <si>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</si>
  <si>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</si>
  <si>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</si>
  <si>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</si>
  <si>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</si>
  <si>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</si>
  <si>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</si>
  <si>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</si>
  <si>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</si>
  <si>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</si>
  <si>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</si>
  <si>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</si>
  <si>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</si>
  <si>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</si>
  <si>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</si>
  <si>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</si>
  <si>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</si>
  <si>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</si>
  <si>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</si>
  <si>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</si>
  <si>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</si>
  <si>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</si>
  <si>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</si>
  <si>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</si>
  <si>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</si>
  <si>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</si>
  <si>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</si>
  <si>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</si>
  <si>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</si>
  <si>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</si>
  <si>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</si>
  <si>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</si>
  <si>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</si>
  <si>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</si>
  <si>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</si>
  <si>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</si>
  <si>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</si>
  <si>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</si>
  <si>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</si>
  <si>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</si>
  <si>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</si>
  <si>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</si>
  <si>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</si>
  <si>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</si>
  <si>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</si>
  <si>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</si>
  <si>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</si>
  <si>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</si>
  <si>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</si>
  <si>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</si>
  <si>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</si>
  <si>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</si>
  <si>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</si>
  <si>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</si>
  <si>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</si>
  <si>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</si>
  <si>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</si>
  <si>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</si>
  <si>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</si>
  <si>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</si>
  <si>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</si>
  <si>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</si>
  <si>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</si>
  <si>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</si>
  <si>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</si>
  <si>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</si>
  <si>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</si>
  <si>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</si>
  <si>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</si>
  <si>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</si>
  <si>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</si>
  <si>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</si>
  <si>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</si>
  <si>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</si>
  <si>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</si>
  <si>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</si>
  <si>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</si>
  <si>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</si>
  <si>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</si>
  <si>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</si>
  <si>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</si>
  <si>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</si>
  <si>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</si>
  <si>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</si>
  <si>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</si>
  <si>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</si>
  <si>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</si>
  <si>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</si>
  <si>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</si>
  <si>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</si>
  <si>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</si>
  <si>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</si>
  <si>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</si>
  <si>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</si>
  <si>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</si>
  <si>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</si>
  <si>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</si>
  <si>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</si>
  <si>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</si>
  <si>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</si>
  <si>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</si>
  <si>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</si>
  <si>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</si>
  <si>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</si>
  <si>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</si>
  <si>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</si>
  <si>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</si>
  <si>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</si>
  <si>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</si>
  <si>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</si>
  <si>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</si>
  <si>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</si>
  <si>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</si>
  <si>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</si>
  <si>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</si>
  <si>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</si>
  <si>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</si>
  <si>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</si>
  <si>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</si>
  <si>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</si>
  <si>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</si>
  <si>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</si>
  <si>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</si>
  <si>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</si>
  <si>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</si>
  <si>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</si>
  <si>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</si>
  <si>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</si>
  <si>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</si>
  <si>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</si>
  <si>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</si>
  <si>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</si>
  <si>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</si>
  <si>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</si>
  <si>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</si>
  <si>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</si>
  <si>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</si>
  <si>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</si>
  <si>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</si>
  <si>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</si>
  <si>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</si>
  <si>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</si>
  <si>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</si>
  <si>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</si>
  <si>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</si>
  <si>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</si>
  <si>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</si>
  <si>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</si>
  <si>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</si>
  <si>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</si>
  <si>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</si>
  <si>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</si>
  <si>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</si>
  <si>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</si>
  <si>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</si>
  <si>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</si>
  <si>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</si>
  <si>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</si>
  <si>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</si>
  <si>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</si>
  <si>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</si>
  <si>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</si>
  <si>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</si>
  <si>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</si>
  <si>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</si>
  <si>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</si>
  <si>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</si>
  <si>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</si>
  <si>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</si>
  <si>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</si>
  <si>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</si>
  <si>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</si>
  <si>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</si>
  <si>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</si>
  <si>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</si>
  <si>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</si>
  <si>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</si>
  <si>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</si>
  <si>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</si>
  <si>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</si>
  <si>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</si>
  <si>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</si>
  <si>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</si>
  <si>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</si>
  <si>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</si>
  <si>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</si>
  <si>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</si>
  <si>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</si>
  <si>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</si>
  <si>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</si>
  <si>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</si>
  <si>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</si>
  <si>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</si>
  <si>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</si>
  <si>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</si>
  <si>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</si>
  <si>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</si>
  <si>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</si>
  <si>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</si>
  <si>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</si>
  <si>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</si>
  <si>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</si>
  <si>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</si>
  <si>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</si>
  <si>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</si>
  <si>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</si>
  <si>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</si>
  <si>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</si>
  <si>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</si>
  <si>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</si>
  <si>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</si>
  <si>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</si>
  <si>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</si>
  <si>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</si>
  <si>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</si>
  <si>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</si>
  <si>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</si>
  <si>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</si>
  <si>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</si>
  <si>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</si>
  <si>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</si>
  <si>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</si>
  <si>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</si>
  <si>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</si>
  <si>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</si>
  <si>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</si>
  <si>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</si>
  <si>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</si>
  <si>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</si>
  <si>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</si>
  <si>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</si>
  <si>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</si>
  <si>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</si>
  <si>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</si>
  <si>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</si>
  <si>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</si>
  <si>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</si>
  <si>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</si>
  <si>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</si>
  <si>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</si>
  <si>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</si>
  <si>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</si>
  <si>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</si>
  <si>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</si>
  <si>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</si>
  <si>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</si>
  <si>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</si>
  <si>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</si>
  <si>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</si>
  <si>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</si>
  <si>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</si>
  <si>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</si>
  <si>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</si>
  <si>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</si>
  <si>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</si>
  <si>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</si>
  <si>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</si>
  <si>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</si>
  <si>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</si>
  <si>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</si>
  <si>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</si>
  <si>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</si>
  <si>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</si>
  <si>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</si>
  <si>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</si>
  <si>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</si>
  <si>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</si>
  <si>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</si>
  <si>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</si>
  <si>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</si>
  <si>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</si>
  <si>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</si>
  <si>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</si>
  <si>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</si>
  <si>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</si>
  <si>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</si>
  <si>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</si>
  <si>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</si>
  <si>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</si>
  <si>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</si>
  <si>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</si>
  <si>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</si>
  <si>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</si>
  <si>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</si>
  <si>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</si>
  <si>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</si>
  <si>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</si>
  <si>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</si>
  <si>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</si>
  <si>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</si>
  <si>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</si>
  <si>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</si>
  <si>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</si>
  <si>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</si>
  <si>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</si>
  <si>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</si>
  <si>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</si>
  <si>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</si>
  <si>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</si>
  <si>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</si>
  <si>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</si>
  <si>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</si>
  <si>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</si>
  <si>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</si>
  <si>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</si>
  <si>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</si>
  <si>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</si>
  <si>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</si>
  <si>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</si>
  <si>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</si>
  <si>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</si>
  <si>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</si>
  <si>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</si>
  <si>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</si>
  <si>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</si>
  <si>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</si>
  <si>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</si>
  <si>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</si>
  <si>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</si>
  <si>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</si>
  <si>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</si>
  <si>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</si>
  <si>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</si>
  <si>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</si>
  <si>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</si>
  <si>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</si>
  <si>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</si>
  <si>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</si>
  <si>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</si>
  <si>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</si>
  <si>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</si>
  <si>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</si>
  <si>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</si>
  <si>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</si>
  <si>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</si>
  <si>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</si>
  <si>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</si>
  <si>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</si>
  <si>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</si>
  <si>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</si>
  <si>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</si>
  <si>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</si>
  <si>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</si>
  <si>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</si>
  <si>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</si>
  <si>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</si>
  <si>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</si>
  <si>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</si>
  <si>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</si>
  <si>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</si>
  <si>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</si>
  <si>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</si>
  <si>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</si>
  <si>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</si>
  <si>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</si>
  <si>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</si>
  <si>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</si>
  <si>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</si>
  <si>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</si>
  <si>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</si>
  <si>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</si>
  <si>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</si>
  <si>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</si>
  <si>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</si>
  <si>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</si>
  <si>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</si>
  <si>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</si>
  <si>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</si>
  <si>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</si>
  <si>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</si>
  <si>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</si>
  <si>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</si>
  <si>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</si>
  <si>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</si>
  <si>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</si>
  <si>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</si>
  <si>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</si>
  <si>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</si>
  <si>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</si>
  <si>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</si>
  <si>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</si>
  <si>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</si>
  <si>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</si>
  <si>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</si>
  <si>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</si>
  <si>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</si>
  <si>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</si>
  <si>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</si>
  <si>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</si>
  <si>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</si>
  <si>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</si>
  <si>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</si>
  <si>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</si>
  <si>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</si>
  <si>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</si>
  <si>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</si>
  <si>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</si>
  <si>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</si>
  <si>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</si>
  <si>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</si>
  <si>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</si>
  <si>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</si>
  <si>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</si>
  <si>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</si>
  <si>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</si>
  <si>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</si>
  <si>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</si>
  <si>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</si>
  <si>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</si>
  <si>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</si>
  <si>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</si>
  <si>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</si>
  <si>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</si>
  <si>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</si>
  <si>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</si>
  <si>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</si>
  <si>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</si>
  <si>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</si>
  <si>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</si>
  <si>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</si>
  <si>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</si>
  <si>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</si>
  <si>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</si>
  <si>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</si>
  <si>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</si>
  <si>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</si>
  <si>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</si>
  <si>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</si>
  <si>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</si>
  <si>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</si>
  <si>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</si>
  <si>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</si>
  <si>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</si>
  <si>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</si>
  <si>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</si>
  <si>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</si>
  <si>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</si>
  <si>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</si>
  <si>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</si>
  <si>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</si>
  <si>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</si>
  <si>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</si>
  <si>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</si>
  <si>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</si>
  <si>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</si>
  <si>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</si>
  <si>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</si>
  <si>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</si>
  <si>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</si>
  <si>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</si>
  <si>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</si>
  <si>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</si>
  <si>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</si>
  <si>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</si>
  <si>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</si>
  <si>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</si>
  <si>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</si>
  <si>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</si>
  <si>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</si>
  <si>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</si>
  <si>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</si>
  <si>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</si>
  <si>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</si>
  <si>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</si>
  <si>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</si>
  <si>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</si>
  <si>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</si>
  <si>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</si>
  <si>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</si>
  <si>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</si>
  <si>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</si>
  <si>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</si>
  <si>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</si>
  <si>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</si>
  <si>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</si>
  <si>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</si>
  <si>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</si>
  <si>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</si>
  <si>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</si>
  <si>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</si>
  <si>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</si>
  <si>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</si>
  <si>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</si>
  <si>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</si>
  <si>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</si>
  <si>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</si>
  <si>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</si>
  <si>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</si>
  <si>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</si>
  <si>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</si>
  <si>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</si>
  <si>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</si>
  <si>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</si>
  <si>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</si>
  <si>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</si>
  <si>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</si>
  <si>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</si>
  <si>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</si>
  <si>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</si>
  <si>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</si>
  <si>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</si>
  <si>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</si>
  <si>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</si>
  <si>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</si>
  <si>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</si>
  <si>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</si>
  <si>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</si>
  <si>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</si>
  <si>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</si>
  <si>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</si>
  <si>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</si>
  <si>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</si>
  <si>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</si>
  <si>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</si>
  <si>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</si>
  <si>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</si>
  <si>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</si>
  <si>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</si>
  <si>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</si>
  <si>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</si>
  <si>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</si>
  <si>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</si>
  <si>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</si>
  <si>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</si>
  <si>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</si>
  <si>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</si>
  <si>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</si>
  <si>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</si>
  <si>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</si>
  <si>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</si>
  <si>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</si>
  <si>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</si>
  <si>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</si>
  <si>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</si>
  <si>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</si>
  <si>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</si>
  <si>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</si>
  <si>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</si>
  <si>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</si>
  <si>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</si>
  <si>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</si>
  <si>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</si>
  <si>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</si>
  <si>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</si>
  <si>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</si>
  <si>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</si>
  <si>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</si>
  <si>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</si>
  <si>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</si>
  <si>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</si>
  <si>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</si>
  <si>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</si>
  <si>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</si>
  <si>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</si>
  <si>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</si>
  <si>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</si>
  <si>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</si>
  <si>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</si>
  <si>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</si>
  <si>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</si>
  <si>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</si>
  <si>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</si>
  <si>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</si>
  <si>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</si>
  <si>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</si>
  <si>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</si>
  <si>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</si>
  <si>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</si>
  <si>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</si>
  <si>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</si>
  <si>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</si>
  <si>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</si>
  <si>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</si>
  <si>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</si>
  <si>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</si>
  <si>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</si>
  <si>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</si>
  <si>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</si>
  <si>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</si>
  <si>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</si>
  <si>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</si>
  <si>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</si>
  <si>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</si>
  <si>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</si>
  <si>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</si>
  <si>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</si>
  <si>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</si>
  <si>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</si>
  <si>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</si>
  <si>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</si>
  <si>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</si>
  <si>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</si>
  <si>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</si>
  <si>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</si>
  <si>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</si>
  <si>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</si>
  <si>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</si>
  <si>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</si>
  <si>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</si>
  <si>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</si>
  <si>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</si>
  <si>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</si>
  <si>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</si>
  <si>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</si>
  <si>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</si>
  <si>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</si>
  <si>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</si>
  <si>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</si>
  <si>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</si>
  <si>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</si>
  <si>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</si>
  <si>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</si>
  <si>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</si>
  <si>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</si>
  <si>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</si>
  <si>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</si>
  <si>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</si>
  <si>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</si>
  <si>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</si>
  <si>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</si>
  <si>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</si>
  <si>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</si>
  <si>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</si>
  <si>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</si>
  <si>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</si>
  <si>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</si>
  <si>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</si>
  <si>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</si>
  <si>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</si>
  <si>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</si>
  <si>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</si>
  <si>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</si>
  <si>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</si>
  <si>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</si>
  <si>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</si>
  <si>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</si>
  <si>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</si>
  <si>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</si>
  <si>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</si>
  <si>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</si>
  <si>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</si>
  <si>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</si>
  <si>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</si>
  <si>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</si>
  <si>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</si>
  <si>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</si>
  <si>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</si>
  <si>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</si>
  <si>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</si>
  <si>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</si>
  <si>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</si>
  <si>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</si>
  <si>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</si>
  <si>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</si>
  <si>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</si>
  <si>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</si>
  <si>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</si>
  <si>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</si>
  <si>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</si>
  <si>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</si>
  <si>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</si>
  <si>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</si>
  <si>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</si>
  <si>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</si>
  <si>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</si>
  <si>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</si>
  <si>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</si>
  <si>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</si>
  <si>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</si>
  <si>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</si>
  <si>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</si>
  <si>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</si>
  <si>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</si>
  <si>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</si>
  <si>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</si>
  <si>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</si>
  <si>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</si>
  <si>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</si>
  <si>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</si>
  <si>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</si>
  <si>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</si>
  <si>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</si>
  <si>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</si>
  <si>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</si>
  <si>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</si>
  <si>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</si>
  <si>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</si>
  <si>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</si>
  <si>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</si>
  <si>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</si>
  <si>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</si>
  <si>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</si>
  <si>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</si>
  <si>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</si>
  <si>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</si>
  <si>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</si>
  <si>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</si>
  <si>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</si>
  <si>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</si>
  <si>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</si>
  <si>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</si>
  <si>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</si>
  <si>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</si>
  <si>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</si>
  <si>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</si>
  <si>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</si>
  <si>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</si>
  <si>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</si>
  <si>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</si>
  <si>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</si>
  <si>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</si>
  <si>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</si>
  <si>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</si>
  <si>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</si>
  <si>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</si>
  <si>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</si>
  <si>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</si>
  <si>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</si>
  <si>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</si>
  <si>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</si>
  <si>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</si>
  <si>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</si>
  <si>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</si>
  <si>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</si>
  <si>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</si>
  <si>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</si>
  <si>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</si>
  <si>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</si>
  <si>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</si>
  <si>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</si>
  <si>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</si>
  <si>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</si>
  <si>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</si>
  <si>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</si>
  <si>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</si>
  <si>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</si>
  <si>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</si>
  <si>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</si>
  <si>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</si>
  <si>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</si>
  <si>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</si>
  <si>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</si>
  <si>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</si>
  <si>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</si>
  <si>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</si>
  <si>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</si>
  <si>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</si>
  <si>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</si>
  <si>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</si>
  <si>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</si>
  <si>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</si>
  <si>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</si>
  <si>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</si>
  <si>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</si>
  <si>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</si>
  <si>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</si>
  <si>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</si>
  <si>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</si>
  <si>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</si>
  <si>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</si>
  <si>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</si>
  <si>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</si>
  <si>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</si>
  <si>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</si>
  <si>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</si>
  <si>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</si>
  <si>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</si>
  <si>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</si>
  <si>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</si>
  <si>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</si>
  <si>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</si>
  <si>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</si>
  <si>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</si>
  <si>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</si>
  <si>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</si>
  <si>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</si>
  <si>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</si>
  <si>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</si>
  <si>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</si>
  <si>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</si>
  <si>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</si>
  <si>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</si>
  <si>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</si>
  <si>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</si>
  <si>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</si>
  <si>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</si>
  <si>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</si>
  <si>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</si>
  <si>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</si>
  <si>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</si>
  <si>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</si>
  <si>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</si>
  <si>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</si>
  <si>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</si>
  <si>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</si>
  <si>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</si>
  <si>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</si>
  <si>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</si>
  <si>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</si>
  <si>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</si>
  <si>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</si>
  <si>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</si>
  <si>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</si>
  <si>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</si>
  <si>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</si>
  <si>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</si>
  <si>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</si>
  <si>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</si>
  <si>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</si>
  <si>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</si>
  <si>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</si>
  <si>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</si>
  <si>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</si>
  <si>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</si>
  <si>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</si>
  <si>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</si>
  <si>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</si>
  <si>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</si>
  <si>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</si>
  <si>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</si>
  <si>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</si>
  <si>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</si>
  <si>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</si>
  <si>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</si>
  <si>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</si>
  <si>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</si>
  <si>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</si>
  <si>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</si>
  <si>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</si>
  <si>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</si>
  <si>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</si>
  <si>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</si>
  <si>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</si>
  <si>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</si>
  <si>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</si>
  <si>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</si>
  <si>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</si>
  <si>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</si>
  <si>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</si>
  <si>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</si>
  <si>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</si>
  <si>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</si>
  <si>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</si>
  <si>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</si>
  <si>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</si>
  <si>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</si>
  <si>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</si>
  <si>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</si>
  <si>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</si>
  <si>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</si>
  <si>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</si>
  <si>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</si>
  <si>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</si>
  <si>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</si>
  <si>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</si>
  <si>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</si>
  <si>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</si>
  <si>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</si>
  <si>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</si>
  <si>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</si>
  <si>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</si>
  <si>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</si>
  <si>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</si>
  <si>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</si>
  <si>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</si>
  <si>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</si>
  <si>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</si>
  <si>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</si>
  <si>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</si>
  <si>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</si>
  <si>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</si>
  <si>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</si>
  <si>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</si>
  <si>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</si>
  <si>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</si>
  <si>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</si>
  <si>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</si>
  <si>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</si>
  <si>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</si>
  <si>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</si>
  <si>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</si>
  <si>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</si>
  <si>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</si>
  <si>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</si>
  <si>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</si>
  <si>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</si>
  <si>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</si>
  <si>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</si>
  <si>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</si>
  <si>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</si>
  <si>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</si>
  <si>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</si>
  <si>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</si>
  <si>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</si>
  <si>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</si>
  <si>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</si>
  <si>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</si>
  <si>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</si>
  <si>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</si>
  <si>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</si>
  <si>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</si>
  <si>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</si>
  <si>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</si>
  <si>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</si>
  <si>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</si>
  <si>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</si>
  <si>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</si>
  <si>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</si>
  <si>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</si>
  <si>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</si>
  <si>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</si>
  <si>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</si>
  <si>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</si>
  <si>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</si>
  <si>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</si>
  <si>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</si>
  <si>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</si>
  <si>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</si>
  <si>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</si>
  <si>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</si>
  <si>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</si>
  <si>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</si>
  <si>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</si>
  <si>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</si>
  <si>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</si>
  <si>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</si>
  <si>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</si>
  <si>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</si>
  <si>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</si>
  <si>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</si>
  <si>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</si>
  <si>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</si>
  <si>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</si>
  <si>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</si>
  <si>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</si>
  <si>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</si>
  <si>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</si>
  <si>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</si>
  <si>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</si>
  <si>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</si>
  <si>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</si>
  <si>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</si>
  <si>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</si>
  <si>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</si>
  <si>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</si>
  <si>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</si>
  <si>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</si>
  <si>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</si>
  <si>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</si>
  <si>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</si>
  <si>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</si>
  <si>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</si>
  <si>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</si>
  <si>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</si>
  <si>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</si>
  <si>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</si>
  <si>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</si>
  <si>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</si>
  <si>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</si>
  <si>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</si>
  <si>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</si>
  <si>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</si>
  <si>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</si>
  <si>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</si>
  <si>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</si>
  <si>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</si>
  <si>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</si>
  <si>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</si>
  <si>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</si>
  <si>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</si>
  <si>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</si>
  <si>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</si>
  <si>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</si>
  <si>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</si>
  <si>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</si>
  <si>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</si>
  <si>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</si>
  <si>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</si>
  <si>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</si>
  <si>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</si>
  <si>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</si>
  <si>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</si>
  <si>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</si>
  <si>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</si>
  <si>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</si>
  <si>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</si>
  <si>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</si>
  <si>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</si>
  <si>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</si>
  <si>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</si>
  <si>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</si>
  <si>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</si>
  <si>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</si>
  <si>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</si>
  <si>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</si>
  <si>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</si>
  <si>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</si>
  <si>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</si>
  <si>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</si>
  <si>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</si>
  <si>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</si>
  <si>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</si>
  <si>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</si>
  <si>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</si>
  <si>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</si>
  <si>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</si>
  <si>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</si>
  <si>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</si>
  <si>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</si>
  <si>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</si>
  <si>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</si>
  <si>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</si>
  <si>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</si>
  <si>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</si>
  <si>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</si>
  <si>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</si>
  <si>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</si>
  <si>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</si>
  <si>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</si>
  <si>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</si>
  <si>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</si>
  <si>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</si>
  <si>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</si>
  <si>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</si>
  <si>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</si>
  <si>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</si>
  <si>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</si>
  <si>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</si>
  <si>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</si>
  <si>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</si>
  <si>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</si>
  <si>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</si>
  <si>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</si>
  <si>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</si>
  <si>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</si>
  <si>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</si>
  <si>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</si>
  <si>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</si>
  <si>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</si>
  <si>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</si>
  <si>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</si>
  <si>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</si>
  <si>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</si>
  <si>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</si>
  <si>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</si>
  <si>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</si>
  <si>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</si>
  <si>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</si>
  <si>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</si>
  <si>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</si>
  <si>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</si>
  <si>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</si>
  <si>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</si>
  <si>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</si>
  <si>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</si>
  <si>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</si>
  <si>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</si>
  <si>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</si>
  <si>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</si>
  <si>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</si>
  <si>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</si>
  <si>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</si>
  <si>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</si>
  <si>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</si>
  <si>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</si>
  <si>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</si>
  <si>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</si>
  <si>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</si>
  <si>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</si>
  <si>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</si>
  <si>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</si>
  <si>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</si>
  <si>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</si>
  <si>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</si>
  <si>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</si>
  <si>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</si>
  <si>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</si>
  <si>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</si>
  <si>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</si>
  <si>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</si>
  <si>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</si>
  <si>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</si>
  <si>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</si>
  <si>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</si>
  <si>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</si>
  <si>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</si>
  <si>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</si>
  <si>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</si>
  <si>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</si>
  <si>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</si>
  <si>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</si>
  <si>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</si>
  <si>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</si>
  <si>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</si>
  <si>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</si>
  <si>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</si>
  <si>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</si>
  <si>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</si>
  <si>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</si>
  <si>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</si>
  <si>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</si>
  <si>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</si>
  <si>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</si>
  <si>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</si>
  <si>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</si>
  <si>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</si>
  <si>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</si>
  <si>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</si>
  <si>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</si>
  <si>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</si>
  <si>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</si>
  <si>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</si>
  <si>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</si>
  <si>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</si>
  <si>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</si>
  <si>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</si>
  <si>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</si>
  <si>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</si>
  <si>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</si>
  <si>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</si>
  <si>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</si>
  <si>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</si>
  <si>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</si>
  <si>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</si>
  <si>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</si>
  <si>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</si>
  <si>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</si>
  <si>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</si>
  <si>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</si>
  <si>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</si>
  <si>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</si>
  <si>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</si>
  <si>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</si>
  <si>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</si>
  <si>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</si>
  <si>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</si>
  <si>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</si>
  <si>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</si>
  <si>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</si>
  <si>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</si>
  <si>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</si>
  <si>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</si>
  <si>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</si>
  <si>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</si>
  <si>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</si>
  <si>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</si>
  <si>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</si>
  <si>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</si>
  <si>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</si>
  <si>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</si>
  <si>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</si>
  <si>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</si>
  <si>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</si>
  <si>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</si>
  <si>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</si>
  <si>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</si>
  <si>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</si>
  <si>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</si>
  <si>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</si>
  <si>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</si>
  <si>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</si>
  <si>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</si>
  <si>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</si>
  <si>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</si>
  <si>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</si>
  <si>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</si>
  <si>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</si>
  <si>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</si>
  <si>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</si>
  <si>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</si>
  <si>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</si>
  <si>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</si>
  <si>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</si>
  <si>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</si>
  <si>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</si>
  <si>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</si>
  <si>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</si>
  <si>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</si>
  <si>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</si>
  <si>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</si>
  <si>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</si>
  <si>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</si>
  <si>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</si>
  <si>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</si>
  <si>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</si>
  <si>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</si>
  <si>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</si>
  <si>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</si>
  <si>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</si>
  <si>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</si>
  <si>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</si>
  <si>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</si>
  <si>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</si>
  <si>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</si>
  <si>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</si>
  <si>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</si>
  <si>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</si>
  <si>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</si>
  <si>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</si>
  <si>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</si>
  <si>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</si>
  <si>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</si>
  <si>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</si>
  <si>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</si>
  <si>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</si>
  <si>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</si>
  <si>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</si>
  <si>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</si>
  <si>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</si>
  <si>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</si>
  <si>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</si>
  <si>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</si>
  <si>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</si>
  <si>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</si>
  <si>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</si>
  <si>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</si>
  <si>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</si>
  <si>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</si>
  <si>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</si>
  <si>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</si>
  <si>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</si>
  <si>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</si>
  <si>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</si>
  <si>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</si>
  <si>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</si>
  <si>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</si>
  <si>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</si>
  <si>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</si>
  <si>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</si>
  <si>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</si>
  <si>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</si>
  <si>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</si>
  <si>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</si>
  <si>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</si>
  <si>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</si>
  <si>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</si>
  <si>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</si>
  <si>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</si>
  <si>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</si>
  <si>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</si>
  <si>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</si>
  <si>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</si>
  <si>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</si>
  <si>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</si>
  <si>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</si>
  <si>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</si>
  <si>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</si>
  <si>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</si>
  <si>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</si>
  <si>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</si>
  <si>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</si>
  <si>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</si>
  <si>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</si>
  <si>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</si>
  <si>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</si>
  <si>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</si>
  <si>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</si>
  <si>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</si>
  <si>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</si>
  <si>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</si>
  <si>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</si>
  <si>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</si>
  <si>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</si>
  <si>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</si>
  <si>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</si>
  <si>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</si>
  <si>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</si>
  <si>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</si>
  <si>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</si>
  <si>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</si>
  <si>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</si>
  <si>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</si>
  <si>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</si>
  <si>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</si>
  <si>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</si>
  <si>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</si>
  <si>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</si>
  <si>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</si>
  <si>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</si>
  <si>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</si>
  <si>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</si>
  <si>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</si>
  <si>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</si>
  <si>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</si>
  <si>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</si>
  <si>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</si>
  <si>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</si>
  <si>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</si>
  <si>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</si>
  <si>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</si>
  <si>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</si>
  <si>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</si>
  <si>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</si>
  <si>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</si>
  <si>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</si>
  <si>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</si>
  <si>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</si>
  <si>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</si>
  <si>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</si>
  <si>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</si>
  <si>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</si>
  <si>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</si>
  <si>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</si>
  <si>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</si>
  <si>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</si>
  <si>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</si>
  <si>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</si>
  <si>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</si>
  <si>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</si>
  <si>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</si>
  <si>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</si>
  <si>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</si>
  <si>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</si>
  <si>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</si>
  <si>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</si>
  <si>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</si>
  <si>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</si>
  <si>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</si>
  <si>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</si>
  <si>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</si>
  <si>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</si>
  <si>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</si>
  <si>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</si>
  <si>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</si>
  <si>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</si>
  <si>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</si>
  <si>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</si>
  <si>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</si>
  <si>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</si>
  <si>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</si>
  <si>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</si>
  <si>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</si>
  <si>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</si>
  <si>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</si>
  <si>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</si>
  <si>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</si>
  <si>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</si>
  <si>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</si>
  <si>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</si>
  <si>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</si>
  <si>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</si>
  <si>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</si>
  <si>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</si>
  <si>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</si>
  <si>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</si>
  <si>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</si>
  <si>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</si>
  <si>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</si>
  <si>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</si>
  <si>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</si>
  <si>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</si>
  <si>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</si>
  <si>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</si>
  <si>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</si>
  <si>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</si>
  <si>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</si>
  <si>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</si>
  <si>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</si>
  <si>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</si>
  <si>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</si>
  <si>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</si>
  <si>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</si>
  <si>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</si>
  <si>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</si>
  <si>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</si>
  <si>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</si>
  <si>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</si>
  <si>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</si>
  <si>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</si>
  <si>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</si>
  <si>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</si>
  <si>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</si>
  <si>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</si>
  <si>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</si>
  <si>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</si>
  <si>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</si>
  <si>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</si>
  <si>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</si>
  <si>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</si>
  <si>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</si>
  <si>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</si>
  <si>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</si>
  <si>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</si>
  <si>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</si>
  <si>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</si>
  <si>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</si>
  <si>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</si>
  <si>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</si>
  <si>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</si>
  <si>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</si>
  <si>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</si>
  <si>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</si>
  <si>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</si>
  <si>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</si>
  <si>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</si>
  <si>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</si>
  <si>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</si>
  <si>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</si>
  <si>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</si>
  <si>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</si>
  <si>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</si>
  <si>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</si>
  <si>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</si>
  <si>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</si>
  <si>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</si>
  <si>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</si>
  <si>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</si>
  <si>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</si>
  <si>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</si>
  <si>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</si>
  <si>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</si>
  <si>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</si>
  <si>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</si>
  <si>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</si>
  <si>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</si>
  <si>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</si>
  <si>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</si>
  <si>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</si>
  <si>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</si>
  <si>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</si>
  <si>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</si>
  <si>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</si>
  <si>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</si>
  <si>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</si>
  <si>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</si>
  <si>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</si>
  <si>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</si>
  <si>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</si>
  <si>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</si>
  <si>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</si>
  <si>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</si>
  <si>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</si>
  <si>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</si>
  <si>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</si>
  <si>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</si>
  <si>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</si>
  <si>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</si>
  <si>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</si>
  <si>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</si>
  <si>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</si>
  <si>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</si>
  <si>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</si>
  <si>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</si>
  <si>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</si>
  <si>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</si>
  <si>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</si>
  <si>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</si>
  <si>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</si>
  <si>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</si>
  <si>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</si>
  <si>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</si>
  <si>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</si>
  <si>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</si>
  <si>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</si>
  <si>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</si>
  <si>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</si>
  <si>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</si>
  <si>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</si>
  <si>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</si>
  <si>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</si>
  <si>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</si>
  <si>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</si>
  <si>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</si>
  <si>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</si>
  <si>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</si>
  <si>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</si>
  <si>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</si>
  <si>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</si>
  <si>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</si>
  <si>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</si>
  <si>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</si>
  <si>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</si>
  <si>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</si>
  <si>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</si>
  <si>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</si>
  <si>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</si>
  <si>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</si>
  <si>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</si>
  <si>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</si>
  <si>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</si>
  <si>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</si>
  <si>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</si>
  <si>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</si>
  <si>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</si>
  <si>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</si>
  <si>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</si>
  <si>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</si>
  <si>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</si>
  <si>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</si>
  <si>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</si>
  <si>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</si>
  <si>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</si>
  <si>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</si>
  <si>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</si>
  <si>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</si>
  <si>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</si>
  <si>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</si>
  <si>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</si>
  <si>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</si>
  <si>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</si>
  <si>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</si>
  <si>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</si>
  <si>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</si>
  <si>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</si>
  <si>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</si>
  <si>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</si>
  <si>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</si>
  <si>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</si>
  <si>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</si>
  <si>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</si>
  <si>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</si>
  <si>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</si>
  <si>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</si>
  <si>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</si>
  <si>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</si>
  <si>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</si>
  <si>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</si>
  <si>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</si>
  <si>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</si>
  <si>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</si>
  <si>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</si>
  <si>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</si>
  <si>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</si>
  <si>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</si>
  <si>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</si>
  <si>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</si>
  <si>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</si>
  <si>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</si>
  <si>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</si>
  <si>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</si>
  <si>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</si>
  <si>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</si>
  <si>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</si>
  <si>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</si>
  <si>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</si>
  <si>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</si>
  <si>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</si>
  <si>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</si>
  <si>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</si>
  <si>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</si>
  <si>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</si>
  <si>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</si>
  <si>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</si>
  <si>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</si>
  <si>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</si>
  <si>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</si>
  <si>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</si>
  <si>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</si>
  <si>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</si>
  <si>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</si>
  <si>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</si>
  <si>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</si>
  <si>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</si>
  <si>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</si>
  <si>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</si>
  <si>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</si>
  <si>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</si>
  <si>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</si>
  <si>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</si>
  <si>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</si>
  <si>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</si>
  <si>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</si>
  <si>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</si>
  <si>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</si>
  <si>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</si>
  <si>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</si>
  <si>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</si>
  <si>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</si>
  <si>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</si>
  <si>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</si>
  <si>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</si>
  <si>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</si>
  <si>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</si>
  <si>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</si>
  <si>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</si>
  <si>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</si>
  <si>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</si>
  <si>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</si>
  <si>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</si>
  <si>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</si>
  <si>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</si>
  <si>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</si>
  <si>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</si>
  <si>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</si>
  <si>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</si>
  <si>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</si>
  <si>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</si>
  <si>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</si>
  <si>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</si>
  <si>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</si>
  <si>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</si>
  <si>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</si>
  <si>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</si>
  <si>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</si>
  <si>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</si>
  <si>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</si>
  <si>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</si>
  <si>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</si>
  <si>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</si>
  <si>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</si>
  <si>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</si>
  <si>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</si>
  <si>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</si>
  <si>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</si>
  <si>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</si>
  <si>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</si>
  <si>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</si>
  <si>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</si>
  <si>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</si>
  <si>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</si>
  <si>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</si>
  <si>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</si>
  <si>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</si>
  <si>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</si>
  <si>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</si>
  <si>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</si>
  <si>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</si>
  <si>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</si>
  <si>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</si>
  <si>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</si>
  <si>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</si>
  <si>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</si>
  <si>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</si>
  <si>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</si>
  <si>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</si>
  <si>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</si>
  <si>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</si>
  <si>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</si>
  <si>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</si>
  <si>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</si>
  <si>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</si>
  <si>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</si>
  <si>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</si>
  <si>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</si>
  <si>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</si>
  <si>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</si>
  <si>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</si>
  <si>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</si>
  <si>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</si>
  <si>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</si>
  <si>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</si>
  <si>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</si>
  <si>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</si>
  <si>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</si>
  <si>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</si>
  <si>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</si>
  <si>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</si>
  <si>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</si>
  <si>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</si>
  <si>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</si>
  <si>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</si>
  <si>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</si>
  <si>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</si>
  <si>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</si>
  <si>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</si>
  <si>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</si>
  <si>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</si>
  <si>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</si>
  <si>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</si>
  <si>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</si>
  <si>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</si>
  <si>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</si>
  <si>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</si>
  <si>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</si>
  <si>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</si>
  <si>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</si>
  <si>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</si>
  <si>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</si>
  <si>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</si>
  <si>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</si>
  <si>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</si>
  <si>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</si>
  <si>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</si>
  <si>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</si>
  <si>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</si>
  <si>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</si>
  <si>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</si>
  <si>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</si>
  <si>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</si>
  <si>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</si>
  <si>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</si>
  <si>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</si>
  <si>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</si>
  <si>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</si>
  <si>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</si>
  <si>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</si>
  <si>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</si>
  <si>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</si>
  <si>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</si>
  <si>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</si>
  <si>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</si>
  <si>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</si>
  <si>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</si>
  <si>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</si>
  <si>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</si>
  <si>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</si>
  <si>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</si>
  <si>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</si>
  <si>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</si>
  <si>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</si>
  <si>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</si>
  <si>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</si>
  <si>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</si>
  <si>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</si>
  <si>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</si>
  <si>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</si>
  <si>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</si>
  <si>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</si>
  <si>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</si>
  <si>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</si>
  <si>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</si>
  <si>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</si>
  <si>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</si>
  <si>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</si>
  <si>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</si>
  <si>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</si>
  <si>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</si>
  <si>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</si>
  <si>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</si>
  <si>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</si>
  <si>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</si>
  <si>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</si>
  <si>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</si>
  <si>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</si>
  <si>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</si>
  <si>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</si>
  <si>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</si>
  <si>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</si>
  <si>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</si>
  <si>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</si>
  <si>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</si>
  <si>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</si>
  <si>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</si>
  <si>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</si>
  <si>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</si>
  <si>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</si>
  <si>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</si>
  <si>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</si>
  <si>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</si>
  <si>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</si>
  <si>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</si>
  <si>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</si>
  <si>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</si>
  <si>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</si>
  <si>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</si>
  <si>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</si>
  <si>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</si>
  <si>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</si>
  <si>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</si>
  <si>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</si>
  <si>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</si>
  <si>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</si>
  <si>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</si>
  <si>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</si>
  <si>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</si>
  <si>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</si>
  <si>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</si>
  <si>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</si>
  <si>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</si>
  <si>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</si>
  <si>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</si>
  <si>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</si>
  <si>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</si>
  <si>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</si>
  <si>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</si>
  <si>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</si>
  <si>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</si>
  <si>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</si>
  <si>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</si>
  <si>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</si>
  <si>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</si>
  <si>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</si>
  <si>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</si>
  <si>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</si>
  <si>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</si>
  <si>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</si>
  <si>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</si>
  <si>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</si>
  <si>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</si>
  <si>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</si>
  <si>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</si>
  <si>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</si>
  <si>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</si>
  <si>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</si>
  <si>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</si>
  <si>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</si>
  <si>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</si>
  <si>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</si>
  <si>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</si>
  <si>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</si>
  <si>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</si>
  <si>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</si>
  <si>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</si>
  <si>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</si>
  <si>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</si>
  <si>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</si>
  <si>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</si>
  <si>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</si>
  <si>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</si>
  <si>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</si>
  <si>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</si>
  <si>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</si>
  <si>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</si>
  <si>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</si>
  <si>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</si>
  <si>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</si>
  <si>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</si>
  <si>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</si>
  <si>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</si>
  <si>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</si>
  <si>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</si>
  <si>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</si>
  <si>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</si>
  <si>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</si>
  <si>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</si>
  <si>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</si>
  <si>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</si>
  <si>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</si>
  <si>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</si>
  <si>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</si>
  <si>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</si>
  <si>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</si>
  <si>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</si>
  <si>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</si>
  <si>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</si>
  <si>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</si>
  <si>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</si>
  <si>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</si>
  <si>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</si>
  <si>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</si>
  <si>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</si>
  <si>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</si>
  <si>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</si>
  <si>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</si>
  <si>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</si>
  <si>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</si>
  <si>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</si>
  <si>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</si>
  <si>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</si>
  <si>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</si>
  <si>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</si>
  <si>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</si>
  <si>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</si>
  <si>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</si>
  <si>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</si>
  <si>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</si>
  <si>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</si>
  <si>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</si>
  <si>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</si>
  <si>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</si>
  <si>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</si>
  <si>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</si>
  <si>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</si>
  <si>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</si>
  <si>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</si>
  <si>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</si>
  <si>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</si>
  <si>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</si>
  <si>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</si>
  <si>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</si>
  <si>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</si>
  <si>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</si>
  <si>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</si>
  <si>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</si>
  <si>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</si>
  <si>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</si>
  <si>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</si>
  <si>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</si>
  <si>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</si>
  <si>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</si>
  <si>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</si>
  <si>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</si>
  <si>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</si>
  <si>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</si>
  <si>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</si>
  <si>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</si>
  <si>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</si>
  <si>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</si>
  <si>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</si>
  <si>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</si>
  <si>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</si>
  <si>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</si>
  <si>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</si>
  <si>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</si>
  <si>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</si>
  <si>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</si>
  <si>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</si>
  <si>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</si>
  <si>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</si>
  <si>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</si>
  <si>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</si>
  <si>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</si>
  <si>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</si>
  <si>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</si>
  <si>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</si>
  <si>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</si>
  <si>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</si>
  <si>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</si>
  <si>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</si>
  <si>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</si>
  <si>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</si>
  <si>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</si>
  <si>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</si>
  <si>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</si>
  <si>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</si>
  <si>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</si>
  <si>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</si>
  <si>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</si>
  <si>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</si>
  <si>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</si>
  <si>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</si>
  <si>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</si>
  <si>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</si>
  <si>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</si>
  <si>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</si>
  <si>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</si>
  <si>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</si>
  <si>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</si>
  <si>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</si>
  <si>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</si>
  <si>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</si>
  <si>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</si>
  <si>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</si>
  <si>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</si>
  <si>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</si>
  <si>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</si>
  <si>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</si>
  <si>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</si>
  <si>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</si>
  <si>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</si>
  <si>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</si>
  <si>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</si>
  <si>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</si>
  <si>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</si>
  <si>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</si>
  <si>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</si>
  <si>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</si>
  <si>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</si>
  <si>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</si>
  <si>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</si>
  <si>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</si>
  <si>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</si>
  <si>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</si>
  <si>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</si>
  <si>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</si>
  <si>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</si>
  <si>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</si>
  <si>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</si>
  <si>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</si>
  <si>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</si>
  <si>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</si>
  <si>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</si>
  <si>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</si>
  <si>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</si>
  <si>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</si>
  <si>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</si>
  <si>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</si>
  <si>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</si>
  <si>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</si>
  <si>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</si>
  <si>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</si>
  <si>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</si>
  <si>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</si>
  <si>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</si>
  <si>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</si>
  <si>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</si>
  <si>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</si>
  <si>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</si>
  <si>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</si>
  <si>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</si>
  <si>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</si>
  <si>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</si>
  <si>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</si>
  <si>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</si>
  <si>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</si>
  <si>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</si>
  <si>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</si>
  <si>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</si>
  <si>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</si>
  <si>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</si>
  <si>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</si>
  <si>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</si>
  <si>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</si>
  <si>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</si>
  <si>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</si>
  <si>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</si>
  <si>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</si>
  <si>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</si>
  <si>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</si>
  <si>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</si>
  <si>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</si>
  <si>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</si>
  <si>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</si>
  <si>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</si>
  <si>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</si>
  <si>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</si>
  <si>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</si>
  <si>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</si>
  <si>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</si>
  <si>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</si>
  <si>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</si>
  <si>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</si>
  <si>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</si>
  <si>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</si>
  <si>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</si>
  <si>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</si>
  <si>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</si>
  <si>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</si>
  <si>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</si>
  <si>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</si>
  <si>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</si>
  <si>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</si>
  <si>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</si>
  <si>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</si>
  <si>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</si>
  <si>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</si>
  <si>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</si>
  <si>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</si>
  <si>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</si>
  <si>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</si>
  <si>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</si>
  <si>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</si>
  <si>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</si>
  <si>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</si>
  <si>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</si>
  <si>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</si>
  <si>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</si>
  <si>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</si>
  <si>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</si>
  <si>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</si>
  <si>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</si>
  <si>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</si>
  <si>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</si>
  <si>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</si>
  <si>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</si>
  <si>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</si>
  <si>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</si>
  <si>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</si>
  <si>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</si>
  <si>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</si>
  <si>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</si>
  <si>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</si>
  <si>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</si>
  <si>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</si>
  <si>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</si>
  <si>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</si>
  <si>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</si>
  <si>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</si>
  <si>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</si>
  <si>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</si>
  <si>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</si>
  <si>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</si>
  <si>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</si>
  <si>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</si>
  <si>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</si>
  <si>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</si>
  <si>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</si>
  <si>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</si>
  <si>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</si>
  <si>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</si>
  <si>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</si>
  <si>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</si>
  <si>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</si>
  <si>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</si>
  <si>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</si>
  <si>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</si>
  <si>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</si>
  <si>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</si>
  <si>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</si>
  <si>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</si>
  <si>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</si>
  <si>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</si>
  <si>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</si>
  <si>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</si>
  <si>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</si>
  <si>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</si>
  <si>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</si>
  <si>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</si>
  <si>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</si>
  <si>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</si>
  <si>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</si>
  <si>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</si>
  <si>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</si>
  <si>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</si>
  <si>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</si>
  <si>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</si>
  <si>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</si>
  <si>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</si>
  <si>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</si>
  <si>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</si>
  <si>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</si>
  <si>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</si>
  <si>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</si>
  <si>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</si>
  <si>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</si>
  <si>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</si>
  <si>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</si>
  <si>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</si>
  <si>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</si>
  <si>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</si>
  <si>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</si>
  <si>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</si>
  <si>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</si>
  <si>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</si>
  <si>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</si>
  <si>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</si>
  <si>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</si>
  <si>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</si>
  <si>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</si>
  <si>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</si>
  <si>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</si>
  <si>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</si>
  <si>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</si>
  <si>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</si>
  <si>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</si>
  <si>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</si>
  <si>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</si>
  <si>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</si>
  <si>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</si>
  <si>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</si>
  <si>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</si>
  <si>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</si>
  <si>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</si>
  <si>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</si>
  <si>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</si>
  <si>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</si>
  <si>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</si>
  <si>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</si>
  <si>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</si>
  <si>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</si>
  <si>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</si>
  <si>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</si>
  <si>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</si>
  <si>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</si>
  <si>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</si>
  <si>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</si>
  <si>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</si>
  <si>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</si>
  <si>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</si>
  <si>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</si>
  <si>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</si>
  <si>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</si>
  <si>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</si>
  <si>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</si>
  <si>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</si>
  <si>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</si>
  <si>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</si>
  <si>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</si>
  <si>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</si>
  <si>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</si>
  <si>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</si>
  <si>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</si>
  <si>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</si>
  <si>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</si>
  <si>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</si>
  <si>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</si>
  <si>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</si>
  <si>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</si>
  <si>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</si>
  <si>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</si>
  <si>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</si>
  <si>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</si>
  <si>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</si>
  <si>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</si>
  <si>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</si>
  <si>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</si>
  <si>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</si>
  <si>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</si>
  <si>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</si>
  <si>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</si>
  <si>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</si>
  <si>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</si>
  <si>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</si>
  <si>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</si>
  <si>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</si>
  <si>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</si>
  <si>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</si>
  <si>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</si>
  <si>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</si>
  <si>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</si>
  <si>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</si>
  <si>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</si>
  <si>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</si>
  <si>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</si>
  <si>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</si>
  <si>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</si>
  <si>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</si>
  <si>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</si>
  <si>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</si>
  <si>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</si>
  <si>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</si>
  <si>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</si>
  <si>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</si>
  <si>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</si>
  <si>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</si>
  <si>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</si>
  <si>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</si>
  <si>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</si>
  <si>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</si>
  <si>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</si>
  <si>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</si>
  <si>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</si>
  <si>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</si>
  <si>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</si>
  <si>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</si>
  <si>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</si>
  <si>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</si>
  <si>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</si>
  <si>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</si>
  <si>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</si>
  <si>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</si>
  <si>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</si>
  <si>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</si>
  <si>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</si>
  <si>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</si>
  <si>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</si>
  <si>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</si>
  <si>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</si>
  <si>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</si>
  <si>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</si>
  <si>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</si>
  <si>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</si>
  <si>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</si>
  <si>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</si>
  <si>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</si>
  <si>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</si>
  <si>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</si>
  <si>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</si>
  <si>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</si>
  <si>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</si>
  <si>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</si>
  <si>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</si>
  <si>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</si>
  <si>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</si>
  <si>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</si>
  <si>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</si>
  <si>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</si>
  <si>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</si>
  <si>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</si>
  <si>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</si>
  <si>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</si>
  <si>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</si>
  <si>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</si>
  <si>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</si>
  <si>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</si>
  <si>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</si>
  <si>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</si>
  <si>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</si>
  <si>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</si>
  <si>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</si>
  <si>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</si>
  <si>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</si>
  <si>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</si>
  <si>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</si>
  <si>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</si>
  <si>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</si>
  <si>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</si>
  <si>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</si>
  <si>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</si>
  <si>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</si>
  <si>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</si>
  <si>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</si>
  <si>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</si>
  <si>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</si>
  <si>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</si>
  <si>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</si>
  <si>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</si>
  <si>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</si>
  <si>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</si>
  <si>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</si>
  <si>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</si>
  <si>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</si>
  <si>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</si>
  <si>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</si>
  <si>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</si>
  <si>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</si>
  <si>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</si>
  <si>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</si>
  <si>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</si>
  <si>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</si>
  <si>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</si>
  <si>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</si>
  <si>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</si>
  <si>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</si>
  <si>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</si>
  <si>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</si>
  <si>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</si>
  <si>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</si>
  <si>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</si>
  <si>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</si>
  <si>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</si>
  <si>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</si>
  <si>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</si>
  <si>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</si>
  <si>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</si>
  <si>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</si>
  <si>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</si>
  <si>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</si>
  <si>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</si>
  <si>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</si>
  <si>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</si>
  <si>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</si>
  <si>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</si>
  <si>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</si>
  <si>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</si>
  <si>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</si>
  <si>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</si>
  <si>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</si>
  <si>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</si>
  <si>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</si>
  <si>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</si>
  <si>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</si>
  <si>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</si>
  <si>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</si>
  <si>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</si>
  <si>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</si>
  <si>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</si>
  <si>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</si>
  <si>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</si>
  <si>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</si>
  <si>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</si>
  <si>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</si>
  <si>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</si>
  <si>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</si>
  <si>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</si>
  <si>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</si>
  <si>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</si>
  <si>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</si>
  <si>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</si>
  <si>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</si>
  <si>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</si>
  <si>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</si>
  <si>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</si>
  <si>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</si>
  <si>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</si>
  <si>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</si>
  <si>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</si>
  <si>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</si>
  <si>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</si>
  <si>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</si>
  <si>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</si>
  <si>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</si>
  <si>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</si>
  <si>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</si>
  <si>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</si>
  <si>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</si>
  <si>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</si>
  <si>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</si>
  <si>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</si>
  <si>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</si>
  <si>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</si>
  <si>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</si>
  <si>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</si>
  <si>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</si>
  <si>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</si>
  <si>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</si>
  <si>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</si>
  <si>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</si>
  <si>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</si>
  <si>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</si>
  <si>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</si>
  <si>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</si>
  <si>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</si>
  <si>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</si>
  <si>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</si>
  <si>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</si>
  <si>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</si>
  <si>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</si>
  <si>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</si>
  <si>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</si>
  <si>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</si>
  <si>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</si>
  <si>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</si>
  <si>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</si>
  <si>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</si>
  <si>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</si>
  <si>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</si>
  <si>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</si>
  <si>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</si>
  <si>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</si>
  <si>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</si>
  <si>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</si>
  <si>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</si>
  <si>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</si>
  <si>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</si>
  <si>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</si>
  <si>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</si>
  <si>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</si>
  <si>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</si>
  <si>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</si>
  <si>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</si>
  <si>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</si>
  <si>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</si>
  <si>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</si>
  <si>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</si>
  <si>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</si>
  <si>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</si>
  <si>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</si>
  <si>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</si>
  <si>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</si>
  <si>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</si>
  <si>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</si>
  <si>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</si>
  <si>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</si>
  <si>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</si>
  <si>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</si>
  <si>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</si>
  <si>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</si>
  <si>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</si>
  <si>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</si>
  <si>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</si>
  <si>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</si>
  <si>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</si>
  <si>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</si>
  <si>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</si>
  <si>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</si>
  <si>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</si>
  <si>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</si>
  <si>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</si>
  <si>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</si>
  <si>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</si>
  <si>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</si>
  <si>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</si>
  <si>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</si>
  <si>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</si>
  <si>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</si>
  <si>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</si>
  <si>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</si>
  <si>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</si>
  <si>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</si>
  <si>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</si>
  <si>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</si>
  <si>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</si>
  <si>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</si>
  <si>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</si>
  <si>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</si>
  <si>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</si>
  <si>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</si>
  <si>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</si>
  <si>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</si>
  <si>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</si>
  <si>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</si>
  <si>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</si>
  <si>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</si>
  <si>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</si>
  <si>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</si>
  <si>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</si>
  <si>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</si>
  <si>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</si>
  <si>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</si>
  <si>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</si>
  <si>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</si>
  <si>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</si>
  <si>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</si>
  <si>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</si>
  <si>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</si>
  <si>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</si>
  <si>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</si>
  <si>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</si>
  <si>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</si>
  <si>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</si>
  <si>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</si>
  <si>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</si>
  <si>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</si>
  <si>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</si>
  <si>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</si>
  <si>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</si>
  <si>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</si>
  <si>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</si>
  <si>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</si>
  <si>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</si>
  <si>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</si>
  <si>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</si>
  <si>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</si>
  <si>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</si>
  <si>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</si>
  <si>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</si>
  <si>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</si>
  <si>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</si>
  <si>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</si>
  <si>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</si>
  <si>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</si>
  <si>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</si>
  <si>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</si>
  <si>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</si>
  <si>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</si>
  <si>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</si>
  <si>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</si>
  <si>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</si>
  <si>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</si>
  <si>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</si>
  <si>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</si>
  <si>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</si>
  <si>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</si>
  <si>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</si>
  <si>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</si>
  <si>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</si>
  <si>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</si>
  <si>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</si>
  <si>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</si>
  <si>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</si>
  <si>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</si>
  <si>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</si>
  <si>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</si>
  <si>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</si>
  <si>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</si>
  <si>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</si>
  <si>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</si>
  <si>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</si>
  <si>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</si>
  <si>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</si>
  <si>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</si>
  <si>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</si>
  <si>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</si>
  <si>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</si>
  <si>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</si>
  <si>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</si>
  <si>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</si>
  <si>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</si>
  <si>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</si>
  <si>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</si>
  <si>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</si>
  <si>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</si>
  <si>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</si>
  <si>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</si>
  <si>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</si>
  <si>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</si>
  <si>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</si>
  <si>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</si>
  <si>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</si>
  <si>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</si>
  <si>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</si>
  <si>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</si>
  <si>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</si>
  <si>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</si>
  <si>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</si>
  <si>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</si>
  <si>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</si>
  <si>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</si>
  <si>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</si>
  <si>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</si>
  <si>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</si>
  <si>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</si>
  <si>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</si>
  <si>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</si>
  <si>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</si>
  <si>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</si>
  <si>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</si>
  <si>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</si>
  <si>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</si>
  <si>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</si>
  <si>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</si>
  <si>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</si>
  <si>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</si>
  <si>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</si>
  <si>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</si>
  <si>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</si>
  <si>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</si>
  <si>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</si>
  <si>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</si>
  <si>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</si>
  <si>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</si>
  <si>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</si>
  <si>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</si>
  <si>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</si>
  <si>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</si>
  <si>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</si>
  <si>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</si>
  <si>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</si>
  <si>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</si>
  <si>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</si>
  <si>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</si>
  <si>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</si>
  <si>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</si>
  <si>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</si>
  <si>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</si>
  <si>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</si>
  <si>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</si>
  <si>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</si>
  <si>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</si>
  <si>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</si>
  <si>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</si>
  <si>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</si>
  <si>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</si>
  <si>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</si>
  <si>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</si>
  <si>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</si>
  <si>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</si>
  <si>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</si>
  <si>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</si>
  <si>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</si>
  <si>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</si>
  <si>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</si>
  <si>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</si>
  <si>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</si>
  <si>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</si>
  <si>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</si>
  <si>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</si>
  <si>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</si>
  <si>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</si>
  <si>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</si>
  <si>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</si>
  <si>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</si>
  <si>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</si>
  <si>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</si>
  <si>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</si>
  <si>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</si>
  <si>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</si>
  <si>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</si>
  <si>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</si>
  <si>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</si>
  <si>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</si>
  <si>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</si>
  <si>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</si>
  <si>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</si>
  <si>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</si>
  <si>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</si>
  <si>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</si>
  <si>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</si>
  <si>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</si>
  <si>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</si>
  <si>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</si>
  <si>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</si>
  <si>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</si>
  <si>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</si>
  <si>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</si>
  <si>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</si>
  <si>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</si>
  <si>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</si>
  <si>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</si>
  <si>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</si>
  <si>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</si>
  <si>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</si>
  <si>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</si>
  <si>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</si>
  <si>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</si>
  <si>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</si>
  <si>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</si>
  <si>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</si>
  <si>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</si>
  <si>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</si>
  <si>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</si>
  <si>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</si>
  <si>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</si>
  <si>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</si>
  <si>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</si>
  <si>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</si>
  <si>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</si>
  <si>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</si>
  <si>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</si>
  <si>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</si>
  <si>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</si>
  <si>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</si>
  <si>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</si>
  <si>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</si>
  <si>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</si>
  <si>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</si>
  <si>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</si>
  <si>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</si>
  <si>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</si>
  <si>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</si>
  <si>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</si>
  <si>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</si>
  <si>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</si>
  <si>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</si>
  <si>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</si>
  <si>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</si>
  <si>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</si>
  <si>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</si>
  <si>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</si>
  <si>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</si>
  <si>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</si>
  <si>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</si>
  <si>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</si>
  <si>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</si>
  <si>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</si>
  <si>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</si>
  <si>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</si>
  <si>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</si>
  <si>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</si>
  <si>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</si>
  <si>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</si>
  <si>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</si>
  <si>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</si>
  <si>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</si>
  <si>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</si>
  <si>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</si>
  <si>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</si>
  <si>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</si>
  <si>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</si>
  <si>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</si>
  <si>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</si>
  <si>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</si>
  <si>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</si>
  <si>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</si>
  <si>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</si>
  <si>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</si>
  <si>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</si>
  <si>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</si>
  <si>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</si>
  <si>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</si>
  <si>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</si>
  <si>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</si>
  <si>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</si>
  <si>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</si>
  <si>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</si>
  <si>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</si>
  <si>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</si>
  <si>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</si>
  <si>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</si>
  <si>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</si>
  <si>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</si>
  <si>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</si>
  <si>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</si>
  <si>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</si>
  <si>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</si>
  <si>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</si>
  <si>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</si>
  <si>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</si>
  <si>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</si>
  <si>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</si>
  <si>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</si>
  <si>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</si>
  <si>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</si>
  <si>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</si>
  <si>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</si>
  <si>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</si>
  <si>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</si>
  <si>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</si>
  <si>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</si>
  <si>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</si>
  <si>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</si>
  <si>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</si>
  <si>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</si>
  <si>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</si>
  <si>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</si>
  <si>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</si>
  <si>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</si>
  <si>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</si>
  <si>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</si>
  <si>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</si>
  <si>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</si>
  <si>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</si>
  <si>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</si>
  <si>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</si>
  <si>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</si>
  <si>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</si>
  <si>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</si>
  <si>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</si>
  <si>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</si>
  <si>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</si>
  <si>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</si>
  <si>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</si>
  <si>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</si>
  <si>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</si>
  <si>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</si>
  <si>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</si>
  <si>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</si>
  <si>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</si>
  <si>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</si>
  <si>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</si>
  <si>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</si>
  <si>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</si>
  <si>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</si>
  <si>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</si>
  <si>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</si>
  <si>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</si>
  <si>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</si>
  <si>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</si>
  <si>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</si>
  <si>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</si>
  <si>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</si>
  <si>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</si>
  <si>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</si>
  <si>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</si>
  <si>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</si>
  <si>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</si>
  <si>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</si>
  <si>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</si>
  <si>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</si>
  <si>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</si>
  <si>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</si>
  <si>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</si>
  <si>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</si>
  <si>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</si>
  <si>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</si>
  <si>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</si>
  <si>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</si>
  <si>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</si>
  <si>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</si>
  <si>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</si>
  <si>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</si>
  <si>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</si>
  <si>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</si>
  <si>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</si>
  <si>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</si>
  <si>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</si>
  <si>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</si>
  <si>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</si>
  <si>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</si>
  <si>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</si>
  <si>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</si>
  <si>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</si>
  <si>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</si>
  <si>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</si>
  <si>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</si>
  <si>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</si>
  <si>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</si>
  <si>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</si>
  <si>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</si>
  <si>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</si>
  <si>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</si>
  <si>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</si>
  <si>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</si>
  <si>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</si>
  <si>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</si>
  <si>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</si>
  <si>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</si>
  <si>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</si>
  <si>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</si>
  <si>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</si>
  <si>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</si>
  <si>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</si>
  <si>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</si>
  <si>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</si>
  <si>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</si>
  <si>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</si>
  <si>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</si>
  <si>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</si>
  <si>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</si>
  <si>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</si>
  <si>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</si>
  <si>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</si>
  <si>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</si>
  <si>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</si>
  <si>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</si>
  <si>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</si>
  <si>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</si>
  <si>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</si>
  <si>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</si>
  <si>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</si>
  <si>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</si>
  <si>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</si>
  <si>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</si>
  <si>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</si>
  <si>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</si>
  <si>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</si>
  <si>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</si>
  <si>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</si>
  <si>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</si>
  <si>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</si>
  <si>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</si>
  <si>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</si>
  <si>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</si>
  <si>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</si>
  <si>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</si>
  <si>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</si>
  <si>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</si>
  <si>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</si>
  <si>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</si>
  <si>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</si>
  <si>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</si>
  <si>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</si>
  <si>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</si>
  <si>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</si>
  <si>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</si>
  <si>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</si>
  <si>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</si>
  <si>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</si>
  <si>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</si>
  <si>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</si>
  <si>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</si>
  <si>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</si>
  <si>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</si>
  <si>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</si>
  <si>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</si>
  <si>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</si>
  <si>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</si>
  <si>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</si>
  <si>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</si>
  <si>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</si>
  <si>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</si>
  <si>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</si>
  <si>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</si>
  <si>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</si>
  <si>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</si>
  <si>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</si>
  <si>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</si>
  <si>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</si>
  <si>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</si>
  <si>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</si>
  <si>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</si>
  <si>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</si>
  <si>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</si>
  <si>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</si>
  <si>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</si>
  <si>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</si>
  <si>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</si>
  <si>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</si>
  <si>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</si>
  <si>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</si>
  <si>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</si>
  <si>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</si>
  <si>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</si>
  <si>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</si>
  <si>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</si>
  <si>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</si>
  <si>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</si>
  <si>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</si>
  <si>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</si>
  <si>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</si>
  <si>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</si>
  <si>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</si>
  <si>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</si>
  <si>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</si>
  <si>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</si>
  <si>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</si>
  <si>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</si>
  <si>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</si>
  <si>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</si>
  <si>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</si>
  <si>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</si>
  <si>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</si>
  <si>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</si>
  <si>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</si>
  <si>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</si>
  <si>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</si>
  <si>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</si>
  <si>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</si>
  <si>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</si>
  <si>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</si>
  <si>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</si>
  <si>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</si>
  <si>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</si>
  <si>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</si>
  <si>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</si>
  <si>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</si>
  <si>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</si>
  <si>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</si>
  <si>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</si>
  <si>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</si>
  <si>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</si>
  <si>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</si>
  <si>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</si>
  <si>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</si>
  <si>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</si>
  <si>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</si>
  <si>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</si>
  <si>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</si>
  <si>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</si>
  <si>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</si>
  <si>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</si>
  <si>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</si>
  <si>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</si>
  <si>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</si>
  <si>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</si>
  <si>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</si>
  <si>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</si>
  <si>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</si>
  <si>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</si>
  <si>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</si>
  <si>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</si>
  <si>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</si>
  <si>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</si>
  <si>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</si>
  <si>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</si>
  <si>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</si>
  <si>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</si>
  <si>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</si>
  <si>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</si>
  <si>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</si>
  <si>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</si>
  <si>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</si>
  <si>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</si>
  <si>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</si>
  <si>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</si>
  <si>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</si>
  <si>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</si>
  <si>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</si>
  <si>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</si>
  <si>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</si>
  <si>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</si>
  <si>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</si>
  <si>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</si>
  <si>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</si>
  <si>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</si>
  <si>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</si>
  <si>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</si>
  <si>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</si>
  <si>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</si>
  <si>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</si>
  <si>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</si>
  <si>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</si>
  <si>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</si>
  <si>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</si>
  <si>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</si>
  <si>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</si>
  <si>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</si>
  <si>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</si>
  <si>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</si>
  <si>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</si>
  <si>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</si>
  <si>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</si>
  <si>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</si>
  <si>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</si>
  <si>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</si>
  <si>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</si>
  <si>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</si>
  <si>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</si>
  <si>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</si>
  <si>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</si>
  <si>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</si>
  <si>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</si>
  <si>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</si>
  <si>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</si>
  <si>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</si>
  <si>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</si>
  <si>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</si>
  <si>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</si>
  <si>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</si>
  <si>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</si>
  <si>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</si>
  <si>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</si>
  <si>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</si>
  <si>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</si>
  <si>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</si>
  <si>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</si>
  <si>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</si>
  <si>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</si>
  <si>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</si>
  <si>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</si>
  <si>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</si>
  <si>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</si>
  <si>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</si>
  <si>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</si>
  <si>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</si>
  <si>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</si>
  <si>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</si>
  <si>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</si>
  <si>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</si>
  <si>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</si>
  <si>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</si>
  <si>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</si>
  <si>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</si>
  <si>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</si>
  <si>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</si>
  <si>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</si>
  <si>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</si>
  <si>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</si>
  <si>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</si>
  <si>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</si>
  <si>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</si>
  <si>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</si>
  <si>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</si>
  <si>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</si>
  <si>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</si>
  <si>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</si>
  <si>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</si>
  <si>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</si>
  <si>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</si>
  <si>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</si>
  <si>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</si>
  <si>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</si>
  <si>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</si>
  <si>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</si>
  <si>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</si>
  <si>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</si>
  <si>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</si>
  <si>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</si>
  <si>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</si>
  <si>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</si>
  <si>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</si>
  <si>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</si>
  <si>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</si>
  <si>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</si>
  <si>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</si>
  <si>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</si>
  <si>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</si>
  <si>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</si>
  <si>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</si>
  <si>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</si>
  <si>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</si>
  <si>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</si>
  <si>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</si>
  <si>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</si>
  <si>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</si>
  <si>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</si>
  <si>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</si>
  <si>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</si>
  <si>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</si>
  <si>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</si>
  <si>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</si>
  <si>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</si>
  <si>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</si>
  <si>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</si>
  <si>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</si>
  <si>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</si>
  <si>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</si>
  <si>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</si>
  <si>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</si>
  <si>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</si>
  <si>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</si>
  <si>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</si>
  <si>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</si>
  <si>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</si>
  <si>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</si>
  <si>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</si>
  <si>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</si>
  <si>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</si>
  <si>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</si>
  <si>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</si>
  <si>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</si>
  <si>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</si>
  <si>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</si>
  <si>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</si>
  <si>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</si>
  <si>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</si>
  <si>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</si>
  <si>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</si>
  <si>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</si>
  <si>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</si>
  <si>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</si>
  <si>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</si>
  <si>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</si>
  <si>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</si>
  <si>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</si>
  <si>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</si>
  <si>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</si>
  <si>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</si>
  <si>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</si>
  <si>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</si>
  <si>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</si>
  <si>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</si>
  <si>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</si>
  <si>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</si>
  <si>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</si>
  <si>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</si>
  <si>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</si>
  <si>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</si>
  <si>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</si>
  <si>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</si>
  <si>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</si>
  <si>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</si>
  <si>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</si>
  <si>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</si>
  <si>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</si>
  <si>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</si>
  <si>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</si>
  <si>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</si>
  <si>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</si>
  <si>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</si>
  <si>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</si>
  <si>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</si>
  <si>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</si>
  <si>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</si>
  <si>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</si>
  <si>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</si>
  <si>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</si>
  <si>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</si>
  <si>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</si>
  <si>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</si>
  <si>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</si>
  <si>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</si>
  <si>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</si>
  <si>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</si>
  <si>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</si>
  <si>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</si>
  <si>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</si>
  <si>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</si>
  <si>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</si>
  <si>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</si>
  <si>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</si>
  <si>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</si>
  <si>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</si>
  <si>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</si>
  <si>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</si>
  <si>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</si>
  <si>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</si>
  <si>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</si>
  <si>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</si>
  <si>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</si>
  <si>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</si>
  <si>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</si>
  <si>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</si>
  <si>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</si>
  <si>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</si>
  <si>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</si>
  <si>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</si>
  <si>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</si>
  <si>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</si>
  <si>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</si>
  <si>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</si>
  <si>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</si>
  <si>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</si>
  <si>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</si>
  <si>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</si>
  <si>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</si>
  <si>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</si>
  <si>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</si>
  <si>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</si>
  <si>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</si>
  <si>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</si>
  <si>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</si>
  <si>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</si>
  <si>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</si>
  <si>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</si>
  <si>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</si>
  <si>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</si>
  <si>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</si>
  <si>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</si>
  <si>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</si>
  <si>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</si>
  <si>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</si>
  <si>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</si>
  <si>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</si>
  <si>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</si>
  <si>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</si>
  <si>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</si>
  <si>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</si>
  <si>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</si>
  <si>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</si>
  <si>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</si>
  <si>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</si>
  <si>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</si>
  <si>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</si>
  <si>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</si>
  <si>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</si>
  <si>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</si>
  <si>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</si>
  <si>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</si>
  <si>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</si>
  <si>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</si>
  <si>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</si>
  <si>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</si>
  <si>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</si>
  <si>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</si>
  <si>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</si>
  <si>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</si>
  <si>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</si>
  <si>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</si>
  <si>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</si>
  <si>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</si>
  <si>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</si>
  <si>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</si>
  <si>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</si>
  <si>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</si>
  <si>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</si>
  <si>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</si>
  <si>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</si>
  <si>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</si>
  <si>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</si>
  <si>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</si>
  <si>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</si>
  <si>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</si>
  <si>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</si>
  <si>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</si>
  <si>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</si>
  <si>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</si>
  <si>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</si>
  <si>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</si>
  <si>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</si>
  <si>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</si>
  <si>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</si>
  <si>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</si>
  <si>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</si>
  <si>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</si>
  <si>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</si>
  <si>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</si>
  <si>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</si>
  <si>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</si>
  <si>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</si>
  <si>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</si>
  <si>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</si>
  <si>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</si>
  <si>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</si>
  <si>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</si>
  <si>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</si>
  <si>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</si>
  <si>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</si>
  <si>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</si>
  <si>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</si>
  <si>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</si>
  <si>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</si>
  <si>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</si>
  <si>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</si>
  <si>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</si>
  <si>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</si>
  <si>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</si>
  <si>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</si>
  <si>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</si>
  <si>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</si>
  <si>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</si>
  <si>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</si>
  <si>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</si>
  <si>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</si>
  <si>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</si>
  <si>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</si>
  <si>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</si>
  <si>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</si>
  <si>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</si>
  <si>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</si>
  <si>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</si>
  <si>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</si>
  <si>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</si>
  <si>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</si>
  <si>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</si>
  <si>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</si>
  <si>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</si>
  <si>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</si>
  <si>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</si>
  <si>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</si>
  <si>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</si>
  <si>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</si>
  <si>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</si>
  <si>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</si>
  <si>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</si>
  <si>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</si>
  <si>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</si>
  <si>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</si>
  <si>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</si>
  <si>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</si>
  <si>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</si>
  <si>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</si>
  <si>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</si>
  <si>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</si>
  <si>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</si>
  <si>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</si>
  <si>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</si>
  <si>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</si>
  <si>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</si>
  <si>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</si>
  <si>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</si>
  <si>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</si>
  <si>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</si>
  <si>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</si>
  <si>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</si>
  <si>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</si>
  <si>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</si>
  <si>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</si>
  <si>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</si>
  <si>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</si>
  <si>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</si>
  <si>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</si>
  <si>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</si>
  <si>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</si>
  <si>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</si>
  <si>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</si>
  <si>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</si>
  <si>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</si>
  <si>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</si>
  <si>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</si>
  <si>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</si>
  <si>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</si>
  <si>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</si>
  <si>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</si>
  <si>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</si>
  <si>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</si>
  <si>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</si>
  <si>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</si>
  <si>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</si>
  <si>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</si>
  <si>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</si>
  <si>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</si>
  <si>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</si>
  <si>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</si>
  <si>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</si>
  <si>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</si>
  <si>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</si>
  <si>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</si>
  <si>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</si>
  <si>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</si>
  <si>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</si>
  <si>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</si>
  <si>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</si>
  <si>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</si>
  <si>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</si>
  <si>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</si>
  <si>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</si>
  <si>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</si>
  <si>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</si>
  <si>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</si>
  <si>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</si>
  <si>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</si>
  <si>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</si>
  <si>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</si>
  <si>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</si>
  <si>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</si>
  <si>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</si>
  <si>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</si>
  <si>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</si>
  <si>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</si>
  <si>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</si>
  <si>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</si>
  <si>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</si>
  <si>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</si>
  <si>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</si>
  <si>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</si>
  <si>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</si>
  <si>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</si>
  <si>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</si>
  <si>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</si>
  <si>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</si>
  <si>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</si>
  <si>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</si>
  <si>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</si>
  <si>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</si>
  <si>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</si>
  <si>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</si>
  <si>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</si>
  <si>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</si>
  <si>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</si>
  <si>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</si>
  <si>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</si>
  <si>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</si>
  <si>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</si>
  <si>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</si>
  <si>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</si>
  <si>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</si>
  <si>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</si>
  <si>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</si>
  <si>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</si>
  <si>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</si>
  <si>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</si>
  <si>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</si>
  <si>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</si>
  <si>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</si>
  <si>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</si>
  <si>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</si>
  <si>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</si>
  <si>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</si>
  <si>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</si>
  <si>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</si>
  <si>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</si>
  <si>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</si>
  <si>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</si>
  <si>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</si>
  <si>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</si>
  <si>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</si>
  <si>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</si>
  <si>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</si>
  <si>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</si>
  <si>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</si>
  <si>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</si>
  <si>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</si>
  <si>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</si>
  <si>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</si>
  <si>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</si>
  <si>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</si>
  <si>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</si>
  <si>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</si>
  <si>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</si>
  <si>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</si>
  <si>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</si>
  <si>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</si>
  <si>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</si>
  <si>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</si>
  <si>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</si>
  <si>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</si>
  <si>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</si>
  <si>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</si>
  <si>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</si>
  <si>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</si>
  <si>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</si>
  <si>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</si>
  <si>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</si>
  <si>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</si>
  <si>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</si>
  <si>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</si>
  <si>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</si>
  <si>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</si>
  <si>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</si>
  <si>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</si>
  <si>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</si>
  <si>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</si>
  <si>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</si>
  <si>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</si>
  <si>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</si>
  <si>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</si>
  <si>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</si>
  <si>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</si>
  <si>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</si>
  <si>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</si>
  <si>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</si>
  <si>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</si>
  <si>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</si>
  <si>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</si>
  <si>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</si>
  <si>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</si>
  <si>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</si>
  <si>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</si>
  <si>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</si>
  <si>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</si>
  <si>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</si>
  <si>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</si>
  <si>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</si>
  <si>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</si>
  <si>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</si>
  <si>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</si>
  <si>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</si>
  <si>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</si>
  <si>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</si>
  <si>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</si>
  <si>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</si>
  <si>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</si>
  <si>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</si>
  <si>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</si>
  <si>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</si>
  <si>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</si>
  <si>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</si>
  <si>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</si>
  <si>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</si>
  <si>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</si>
  <si>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</si>
  <si>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</si>
  <si>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</si>
  <si>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</si>
  <si>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</si>
  <si>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</si>
  <si>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</si>
  <si>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</si>
  <si>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</si>
  <si>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</si>
  <si>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</si>
  <si>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</si>
  <si>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</si>
  <si>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</si>
  <si>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</si>
  <si>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</si>
  <si>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</si>
  <si>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</si>
  <si>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</si>
  <si>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</si>
  <si>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</si>
  <si>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</si>
  <si>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</si>
  <si>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</si>
  <si>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</si>
  <si>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</si>
  <si>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</si>
  <si>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</si>
  <si>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</si>
  <si>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</si>
  <si>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</si>
  <si>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</si>
  <si>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</si>
  <si>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</si>
  <si>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</si>
  <si>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</si>
  <si>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</si>
  <si>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</si>
  <si>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</si>
  <si>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</si>
  <si>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</si>
  <si>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</si>
  <si>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</si>
  <si>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</si>
  <si>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</si>
  <si>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</si>
  <si>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</si>
  <si>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</si>
  <si>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</si>
  <si>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</si>
  <si>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</si>
  <si>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</si>
  <si>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</si>
  <si>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</si>
  <si>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</si>
  <si>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</si>
  <si>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</si>
  <si>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</si>
  <si>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</si>
  <si>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</si>
  <si>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</si>
  <si>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</si>
  <si>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</si>
  <si>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</si>
  <si>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</si>
  <si>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</si>
  <si>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</si>
  <si>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</si>
  <si>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</si>
  <si>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</si>
  <si>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</si>
  <si>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</si>
  <si>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</si>
  <si>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</si>
  <si>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</si>
  <si>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</si>
  <si>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</si>
  <si>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</si>
  <si>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</si>
  <si>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</si>
  <si>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</si>
  <si>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</si>
  <si>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</si>
  <si>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</si>
  <si>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</si>
  <si>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</si>
  <si>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</si>
  <si>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</si>
  <si>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</si>
  <si>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</si>
  <si>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</si>
  <si>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</si>
  <si>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</si>
  <si>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</si>
  <si>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</si>
  <si>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</si>
  <si>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</si>
  <si>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</si>
  <si>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</si>
  <si>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</si>
  <si>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</si>
  <si>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</si>
  <si>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</si>
  <si>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</si>
  <si>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</si>
  <si>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</si>
  <si>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</si>
  <si>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</si>
  <si>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</si>
  <si>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</si>
  <si>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</si>
  <si>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</si>
  <si>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</si>
  <si>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</si>
  <si>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</si>
  <si>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</si>
  <si>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</si>
  <si>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</si>
  <si>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</si>
  <si>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</si>
  <si>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</si>
  <si>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</si>
  <si>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</si>
  <si>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</si>
  <si>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</si>
  <si>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</si>
  <si>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</si>
  <si>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</si>
  <si>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</si>
  <si>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</si>
  <si>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</si>
  <si>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</si>
  <si>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</si>
  <si>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</si>
  <si>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</si>
  <si>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</si>
  <si>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</si>
  <si>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</si>
  <si>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</si>
  <si>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</si>
  <si>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</si>
  <si>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</si>
  <si>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</si>
  <si>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</si>
  <si>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</si>
  <si>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</si>
  <si>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</si>
  <si>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</si>
  <si>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</si>
  <si>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</si>
  <si>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</si>
  <si>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</si>
  <si>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</si>
  <si>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</si>
  <si>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</si>
  <si>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</si>
  <si>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</si>
  <si>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</si>
  <si>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</si>
  <si>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</si>
  <si>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</si>
  <si>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</si>
  <si>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</si>
  <si>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</si>
  <si>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</si>
  <si>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</si>
  <si>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</si>
  <si>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</si>
  <si>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</si>
  <si>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</si>
  <si>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</si>
  <si>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</si>
  <si>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</si>
  <si>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</si>
  <si>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</si>
  <si>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</si>
  <si>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</si>
  <si>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</si>
  <si>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</si>
  <si>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</si>
  <si>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</si>
  <si>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</si>
  <si>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</si>
  <si>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</si>
  <si>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</si>
  <si>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</si>
  <si>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</si>
  <si>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</si>
  <si>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</si>
  <si>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</si>
  <si>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</si>
  <si>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</si>
  <si>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</si>
  <si>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</si>
  <si>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</si>
  <si>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</si>
  <si>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</si>
  <si>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</si>
  <si>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</si>
  <si>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</si>
  <si>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</si>
  <si>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</si>
  <si>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</si>
  <si>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</si>
  <si>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</si>
  <si>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</si>
  <si>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</si>
  <si>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</si>
  <si>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</si>
  <si>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</si>
  <si>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</si>
  <si>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</si>
  <si>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</si>
  <si>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</si>
  <si>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</si>
  <si>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</si>
  <si>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</si>
  <si>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</si>
  <si>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</si>
  <si>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</si>
  <si>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</si>
  <si>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</si>
  <si>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</si>
  <si>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</si>
  <si>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</si>
  <si>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</si>
  <si>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</si>
  <si>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</si>
  <si>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</si>
  <si>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</si>
  <si>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</si>
  <si>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</si>
  <si>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</si>
  <si>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</si>
  <si>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</si>
  <si>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</si>
  <si>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</si>
  <si>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</si>
  <si>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</si>
  <si>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</si>
  <si>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</si>
  <si>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</si>
  <si>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</si>
  <si>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</si>
  <si>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</si>
  <si>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</si>
  <si>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</si>
  <si>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</si>
  <si>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</si>
  <si>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</si>
  <si>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</si>
  <si>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</si>
  <si>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</si>
  <si>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</si>
  <si>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</si>
  <si>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</si>
  <si>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</si>
  <si>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</si>
  <si>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</si>
  <si>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</si>
  <si>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</si>
  <si>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</si>
  <si>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</si>
  <si>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</si>
  <si>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</si>
  <si>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</si>
  <si>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</si>
  <si>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</si>
  <si>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</si>
  <si>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</si>
  <si>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</si>
  <si>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</si>
  <si>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</si>
  <si>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</si>
  <si>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</si>
  <si>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</si>
  <si>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</si>
  <si>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</si>
  <si>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</si>
  <si>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</si>
  <si>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</si>
  <si>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</si>
  <si>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</si>
  <si>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</si>
  <si>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</si>
  <si>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</si>
  <si>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</si>
  <si>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</si>
  <si>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</si>
  <si>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</si>
  <si>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</si>
  <si>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</si>
  <si>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</si>
  <si>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</si>
  <si>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</si>
  <si>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</si>
  <si>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</si>
  <si>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</si>
  <si>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</si>
  <si>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</si>
  <si>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</si>
  <si>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</si>
  <si>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</si>
  <si>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</si>
  <si>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</si>
  <si>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</si>
  <si>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</si>
  <si>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</si>
  <si>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</si>
  <si>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</si>
  <si>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</si>
  <si>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</si>
  <si>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</si>
  <si>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</si>
  <si>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</si>
  <si>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</si>
  <si>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</si>
  <si>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</si>
  <si>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</si>
  <si>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</si>
  <si>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</si>
  <si>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</si>
  <si>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</si>
  <si>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</si>
  <si>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</si>
  <si>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</si>
  <si>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</si>
  <si>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</si>
  <si>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</si>
  <si>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</si>
  <si>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</si>
  <si>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</si>
  <si>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</si>
  <si>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</si>
  <si>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</si>
  <si>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</si>
  <si>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</si>
  <si>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</si>
  <si>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</si>
  <si>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</si>
  <si>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</si>
  <si>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</si>
  <si>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</si>
  <si>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</si>
  <si>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</si>
  <si>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</si>
  <si>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</si>
  <si>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</si>
  <si>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</si>
  <si>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</si>
  <si>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</si>
  <si>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</si>
  <si>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</si>
  <si>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</si>
  <si>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</si>
  <si>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</si>
  <si>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</si>
  <si>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</si>
  <si>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</si>
  <si>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</si>
  <si>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</si>
  <si>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</si>
  <si>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</si>
  <si>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</si>
  <si>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</si>
  <si>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</si>
  <si>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</si>
  <si>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</si>
  <si>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</si>
  <si>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</si>
  <si>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</si>
  <si>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</si>
  <si>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</si>
  <si>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</si>
  <si>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</si>
  <si>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</si>
  <si>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</si>
  <si>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</si>
  <si>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</si>
  <si>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</si>
  <si>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</si>
  <si>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</si>
  <si>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</si>
  <si>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</si>
  <si>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</si>
  <si>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</si>
  <si>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</si>
  <si>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</si>
  <si>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</si>
  <si>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</si>
  <si>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</si>
  <si>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</si>
  <si>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</si>
  <si>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</si>
  <si>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</si>
  <si>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</si>
  <si>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</si>
  <si>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</si>
  <si>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</si>
  <si>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</si>
  <si>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</si>
  <si>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</si>
  <si>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</si>
  <si>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</si>
  <si>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</si>
  <si>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</si>
  <si>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</si>
  <si>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</si>
  <si>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</si>
  <si>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</si>
  <si>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</si>
  <si>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</si>
  <si>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</si>
  <si>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</si>
  <si>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</si>
  <si>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</si>
  <si>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</si>
  <si>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</si>
  <si>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</si>
  <si>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</si>
  <si>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</si>
  <si>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</si>
  <si>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</si>
  <si>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</si>
  <si>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</si>
  <si>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</si>
  <si>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</si>
  <si>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</si>
  <si>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</si>
  <si>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</si>
  <si>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</si>
  <si>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</si>
  <si>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</si>
  <si>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</si>
  <si>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</si>
  <si>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</si>
  <si>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</si>
  <si>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</si>
  <si>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</si>
  <si>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</si>
  <si>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</si>
  <si>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</si>
  <si>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</si>
  <si>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</si>
  <si>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</si>
  <si>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</si>
  <si>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</si>
  <si>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</si>
  <si>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</si>
  <si>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</si>
  <si>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</si>
  <si>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</si>
  <si>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</si>
  <si>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</si>
  <si>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</si>
  <si>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</si>
  <si>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</si>
  <si>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</si>
  <si>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</si>
  <si>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</si>
  <si>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</si>
  <si>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</si>
  <si>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</si>
  <si>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</si>
  <si>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</si>
  <si>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</si>
  <si>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</si>
  <si>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</si>
  <si>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</si>
  <si>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</si>
  <si>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</si>
  <si>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</si>
  <si>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</si>
  <si>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</si>
  <si>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</si>
  <si>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</si>
  <si>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</si>
  <si>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</si>
  <si>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</si>
  <si>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</si>
  <si>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</si>
  <si>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</si>
  <si>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</si>
  <si>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</si>
  <si>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</si>
  <si>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</si>
  <si>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</si>
  <si>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</si>
  <si>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</si>
  <si>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</si>
  <si>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</si>
  <si>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</si>
  <si>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</si>
  <si>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</si>
  <si>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</si>
  <si>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</si>
  <si>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</si>
  <si>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</si>
  <si>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</si>
  <si>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</si>
  <si>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</si>
  <si>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</si>
  <si>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</si>
  <si>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</si>
  <si>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</si>
  <si>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</si>
  <si>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</si>
  <si>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</si>
  <si>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</si>
  <si>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</si>
  <si>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</si>
  <si>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</si>
  <si>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</si>
  <si>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</si>
  <si>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</si>
  <si>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</si>
  <si>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</si>
  <si>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</si>
  <si>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</si>
  <si>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</si>
  <si>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</si>
  <si>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</si>
  <si>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</si>
  <si>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</si>
  <si>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</si>
  <si>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</si>
  <si>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</si>
  <si>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</si>
  <si>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</si>
  <si>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</si>
  <si>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</si>
  <si>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</si>
  <si>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</si>
  <si>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</si>
  <si>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</si>
  <si>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</si>
  <si>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</si>
  <si>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</si>
  <si>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</si>
  <si>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</si>
  <si>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</si>
  <si>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</si>
  <si>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</si>
  <si>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</si>
  <si>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</si>
  <si>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</si>
  <si>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</si>
  <si>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</si>
  <si>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</si>
  <si>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</si>
  <si>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</si>
  <si>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</si>
  <si>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</si>
  <si>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</si>
  <si>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</si>
  <si>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</si>
  <si>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</si>
  <si>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</si>
  <si>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</si>
  <si>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</si>
  <si>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</si>
  <si>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</si>
  <si>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</si>
  <si>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</si>
  <si>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</si>
  <si>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</si>
  <si>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</si>
  <si>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</si>
  <si>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</si>
  <si>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</si>
  <si>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</si>
  <si>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</si>
  <si>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</si>
  <si>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</si>
  <si>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</si>
  <si>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</si>
  <si>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</si>
  <si>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</si>
  <si>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</si>
  <si>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</si>
  <si>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</si>
  <si>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</si>
  <si>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</si>
  <si>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</si>
  <si>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</si>
  <si>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</si>
  <si>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</si>
  <si>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</si>
  <si>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</si>
  <si>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</si>
  <si>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</si>
  <si>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</si>
  <si>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</si>
  <si>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</si>
  <si>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</si>
  <si>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</si>
  <si>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</si>
  <si>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</si>
  <si>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</si>
  <si>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</si>
  <si>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</si>
  <si>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</si>
  <si>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</si>
  <si>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</si>
  <si>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</si>
  <si>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</si>
  <si>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</si>
  <si>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</si>
  <si>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</si>
  <si>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</si>
  <si>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</si>
  <si>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</si>
  <si>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</si>
  <si>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</si>
  <si>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</si>
  <si>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</si>
  <si>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</si>
  <si>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</si>
  <si>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</si>
  <si>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</si>
  <si>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</si>
  <si>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</si>
  <si>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</si>
  <si>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</si>
  <si>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</si>
  <si>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</si>
  <si>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</si>
  <si>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</si>
  <si>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</si>
  <si>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</si>
  <si>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</si>
  <si>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</si>
  <si>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</si>
  <si>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</si>
  <si>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</si>
  <si>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</si>
  <si>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</si>
  <si>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</si>
  <si>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</si>
  <si>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</si>
  <si>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</si>
  <si>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</si>
  <si>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</si>
  <si>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</si>
  <si>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</si>
  <si>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</si>
  <si>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</si>
  <si>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</si>
  <si>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</si>
  <si>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</si>
  <si>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</si>
  <si>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</si>
  <si>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</si>
  <si>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</si>
  <si>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</si>
  <si>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</si>
  <si>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</si>
  <si>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</si>
  <si>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</si>
  <si>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</si>
  <si>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</si>
  <si>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</si>
  <si>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</si>
  <si>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</si>
  <si>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</si>
  <si>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</si>
  <si>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</si>
  <si>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</si>
  <si>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</si>
  <si>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</si>
  <si>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</si>
  <si>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</si>
  <si>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</si>
  <si>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</si>
  <si>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</si>
  <si>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</si>
  <si>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</si>
  <si>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</si>
  <si>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</si>
  <si>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</si>
  <si>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</si>
  <si>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</si>
  <si>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</si>
  <si>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</si>
  <si>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</si>
  <si>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</si>
  <si>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</si>
  <si>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</si>
  <si>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</si>
  <si>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</si>
  <si>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</si>
  <si>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</si>
  <si>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</si>
  <si>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</si>
  <si>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</si>
  <si>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</si>
  <si>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</si>
  <si>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</si>
  <si>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</si>
  <si>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</si>
  <si>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</si>
  <si>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</si>
  <si>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</si>
  <si>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</si>
  <si>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</si>
  <si>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</si>
  <si>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</si>
  <si>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</si>
  <si>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</si>
  <si>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</si>
  <si>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</si>
  <si>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</si>
  <si>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</si>
  <si>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</si>
  <si>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</si>
  <si>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</si>
  <si>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</si>
  <si>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</si>
  <si>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</si>
  <si>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</si>
  <si>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</si>
  <si>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</si>
  <si>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</si>
  <si>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</si>
  <si>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</si>
  <si>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</si>
  <si>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</si>
  <si>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</si>
  <si>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</si>
  <si>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</si>
  <si>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</si>
  <si>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</si>
  <si>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</si>
  <si>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</si>
  <si>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</si>
  <si>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</si>
  <si>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</si>
  <si>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</si>
  <si>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</si>
  <si>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</si>
  <si>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</si>
  <si>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</si>
  <si>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</si>
  <si>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</si>
  <si>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</si>
  <si>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</si>
  <si>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</si>
  <si>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</si>
  <si>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</si>
  <si>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</si>
  <si>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</si>
  <si>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</si>
  <si>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</si>
  <si>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</si>
  <si>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</si>
  <si>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</si>
  <si>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</si>
  <si>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</si>
  <si>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</si>
  <si>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</si>
  <si>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</si>
  <si>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</si>
  <si>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</si>
  <si>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</si>
  <si>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</si>
  <si>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</si>
  <si>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</si>
  <si>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</si>
  <si>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</si>
  <si>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</si>
  <si>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</si>
  <si>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</si>
  <si>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</si>
  <si>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</si>
  <si>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</si>
  <si>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</si>
  <si>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</si>
  <si>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</si>
  <si>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</si>
  <si>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</si>
  <si>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</si>
  <si>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</si>
  <si>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</si>
  <si>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</si>
  <si>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</si>
  <si>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</si>
  <si>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</si>
  <si>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</si>
  <si>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</si>
  <si>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</si>
  <si>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</si>
  <si>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</si>
  <si>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</si>
  <si>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</si>
  <si>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</si>
  <si>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</si>
  <si>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</si>
  <si>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</si>
  <si>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</si>
  <si>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</si>
  <si>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</si>
  <si>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</si>
  <si>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</si>
  <si>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</si>
  <si>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</si>
  <si>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</si>
  <si>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</si>
  <si>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</si>
  <si>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</si>
  <si>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</si>
  <si>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</si>
  <si>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</si>
  <si>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</si>
  <si>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</si>
  <si>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</si>
  <si>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</si>
  <si>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</si>
  <si>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</si>
  <si>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</si>
  <si>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</si>
  <si>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</si>
  <si>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</si>
  <si>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</si>
  <si>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</si>
  <si>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</si>
  <si>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</si>
  <si>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</si>
  <si>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</si>
  <si>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</si>
  <si>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</si>
  <si>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</si>
  <si>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</si>
  <si>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</si>
  <si>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</si>
  <si>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</si>
  <si>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</si>
  <si>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</si>
  <si>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</si>
  <si>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</si>
  <si>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</si>
  <si>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</si>
  <si>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</si>
  <si>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</si>
  <si>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</si>
  <si>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</si>
  <si>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</si>
  <si>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</si>
  <si>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</si>
  <si>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</si>
  <si>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</si>
  <si>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</si>
  <si>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</si>
  <si>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</si>
  <si>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</si>
  <si>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</si>
  <si>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</si>
  <si>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</si>
  <si>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</si>
  <si>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</si>
  <si>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</si>
  <si>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</si>
  <si>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</si>
  <si>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</si>
  <si>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</si>
  <si>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</si>
  <si>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</si>
  <si>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</si>
  <si>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</si>
  <si>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</si>
  <si>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</si>
  <si>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</si>
  <si>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</si>
  <si>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</si>
  <si>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</si>
  <si>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</si>
  <si>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</si>
  <si>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</si>
  <si>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</si>
  <si>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</si>
  <si>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</si>
  <si>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</si>
  <si>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</si>
  <si>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</si>
  <si>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</si>
  <si>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</si>
  <si>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</si>
  <si>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</si>
  <si>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</si>
  <si>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</si>
  <si>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</si>
  <si>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</si>
  <si>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</si>
  <si>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</si>
  <si>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</si>
  <si>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</si>
  <si>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</si>
  <si>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</si>
  <si>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</si>
  <si>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</si>
  <si>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</si>
  <si>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</si>
  <si>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</si>
  <si>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</si>
  <si>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</si>
  <si>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</si>
  <si>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</si>
  <si>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</si>
  <si>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</si>
  <si>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</si>
  <si>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</si>
  <si>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</si>
  <si>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</si>
  <si>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</si>
  <si>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</si>
  <si>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</si>
  <si>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</si>
  <si>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</si>
  <si>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</si>
  <si>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</si>
  <si>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</si>
  <si>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</si>
  <si>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</si>
  <si>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</si>
  <si>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</si>
  <si>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</si>
  <si>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</si>
  <si>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</si>
  <si>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</si>
  <si>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</si>
  <si>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</si>
  <si>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</si>
  <si>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</si>
  <si>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</si>
  <si>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</si>
  <si>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</si>
  <si>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</si>
  <si>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</si>
  <si>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</si>
  <si>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</si>
  <si>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</si>
  <si>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</si>
  <si>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</si>
  <si>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</si>
  <si>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</si>
  <si>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</si>
  <si>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</si>
  <si>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</si>
  <si>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</si>
  <si>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</si>
  <si>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</si>
  <si>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</si>
  <si>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</si>
  <si>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</si>
  <si>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</si>
  <si>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</si>
  <si>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</si>
  <si>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</si>
  <si>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</si>
  <si>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</si>
  <si>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</si>
  <si>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</si>
  <si>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</si>
  <si>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</si>
  <si>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</si>
  <si>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</si>
  <si>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</si>
  <si>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</si>
  <si>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</si>
  <si>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</si>
  <si>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</si>
  <si>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</si>
  <si>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</si>
  <si>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</si>
  <si>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</si>
  <si>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</si>
  <si>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</si>
  <si>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</si>
  <si>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</si>
  <si>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</si>
  <si>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</si>
  <si>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</si>
  <si>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</si>
  <si>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</si>
  <si>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</si>
  <si>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</si>
  <si>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</si>
  <si>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</si>
  <si>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</si>
  <si>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</si>
  <si>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</si>
  <si>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</si>
  <si>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</si>
  <si>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</si>
  <si>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</si>
  <si>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</si>
  <si>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</si>
  <si>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</si>
  <si>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</si>
  <si>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</si>
  <si>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</si>
  <si>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</si>
  <si>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</si>
  <si>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</si>
  <si>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</si>
  <si>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</si>
  <si>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</si>
  <si>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</si>
  <si>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</si>
  <si>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</si>
  <si>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</si>
  <si>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</si>
  <si>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</si>
  <si>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</si>
  <si>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</si>
  <si>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</si>
  <si>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</si>
  <si>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</si>
  <si>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</si>
  <si>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</si>
  <si>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</si>
  <si>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</si>
  <si>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</si>
  <si>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</si>
  <si>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</si>
  <si>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</si>
  <si>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</si>
  <si>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</si>
  <si>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</si>
  <si>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</si>
  <si>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</si>
  <si>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</si>
  <si>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</si>
  <si>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</si>
  <si>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</si>
  <si>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</si>
  <si>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</si>
  <si>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</si>
  <si>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</si>
  <si>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</si>
  <si>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</si>
  <si>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</si>
  <si>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</si>
  <si>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</si>
  <si>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</si>
  <si>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</si>
  <si>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</si>
  <si>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</si>
  <si>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</si>
  <si>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</si>
  <si>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</si>
  <si>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</si>
  <si>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</si>
  <si>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</si>
  <si>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</si>
  <si>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</si>
  <si>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</si>
  <si>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</si>
  <si>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</si>
  <si>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</si>
  <si>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</si>
  <si>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</si>
  <si>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</si>
  <si>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</si>
  <si>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</si>
  <si>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</si>
  <si>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</si>
  <si>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</si>
  <si>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</si>
  <si>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</si>
  <si>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</si>
  <si>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</si>
  <si>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</si>
  <si>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</si>
  <si>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</si>
  <si>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</si>
  <si>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</si>
  <si>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</si>
  <si>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</si>
  <si>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</si>
  <si>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</si>
  <si>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</si>
  <si>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</si>
  <si>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</si>
  <si>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</si>
  <si>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</si>
  <si>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</si>
  <si>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</si>
  <si>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</si>
  <si>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</si>
  <si>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</si>
  <si>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</si>
  <si>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</si>
  <si>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</si>
  <si>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</si>
  <si>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</si>
  <si>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</si>
  <si>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</si>
  <si>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</si>
  <si>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</si>
  <si>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</si>
  <si>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</si>
  <si>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</si>
  <si>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</si>
  <si>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</si>
  <si>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</si>
  <si>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</si>
  <si>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</si>
  <si>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</si>
  <si>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</si>
  <si>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</si>
  <si>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</si>
  <si>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</si>
  <si>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</si>
  <si>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</si>
  <si>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</si>
  <si>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</si>
  <si>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</si>
  <si>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</si>
  <si>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</si>
  <si>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</si>
  <si>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</si>
  <si>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</si>
  <si>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</si>
  <si>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</si>
  <si>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</si>
  <si>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</si>
  <si>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</si>
  <si>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</si>
  <si>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</si>
  <si>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</si>
  <si>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</si>
  <si>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</si>
  <si>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</si>
  <si>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</si>
  <si>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</si>
  <si>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</si>
  <si>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</si>
  <si>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</si>
  <si>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</si>
  <si>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</si>
  <si>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</si>
  <si>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</si>
  <si>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</si>
  <si>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</si>
  <si>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</si>
  <si>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</si>
  <si>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</si>
  <si>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</si>
  <si>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</si>
  <si>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</si>
  <si>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</si>
  <si>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</si>
  <si>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</si>
  <si>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</si>
  <si>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</si>
  <si>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</si>
  <si>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</si>
  <si>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</si>
  <si>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</si>
  <si>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</si>
  <si>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</si>
  <si>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</si>
  <si>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</si>
  <si>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</si>
  <si>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</si>
  <si>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</si>
  <si>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</si>
  <si>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</si>
  <si>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</si>
  <si>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</si>
  <si>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</si>
  <si>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</si>
  <si>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</si>
  <si>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</si>
  <si>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</si>
  <si>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</si>
  <si>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</si>
  <si>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</si>
  <si>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</si>
  <si>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</si>
  <si>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</si>
  <si>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</si>
  <si>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</si>
  <si>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</si>
  <si>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</si>
  <si>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</si>
  <si>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</si>
  <si>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</si>
  <si>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</si>
  <si>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</si>
  <si>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</si>
  <si>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</si>
  <si>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</si>
  <si>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</si>
  <si>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</si>
  <si>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</si>
  <si>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</si>
  <si>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</si>
  <si>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</si>
  <si>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</si>
  <si>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</si>
  <si>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</si>
  <si>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</si>
  <si>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</si>
  <si>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</si>
  <si>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</si>
  <si>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</si>
  <si>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</si>
  <si>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</si>
  <si>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</si>
  <si>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</si>
  <si>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</si>
  <si>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</si>
  <si>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</si>
  <si>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</si>
  <si>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</si>
  <si>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</si>
  <si>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</si>
  <si>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</si>
  <si>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</si>
  <si>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</si>
  <si>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</si>
  <si>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</si>
  <si>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</si>
  <si>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</si>
  <si>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</si>
  <si>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</si>
  <si>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</si>
  <si>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</si>
  <si>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</si>
  <si>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</si>
  <si>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</si>
  <si>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</si>
  <si>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</si>
  <si>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</si>
  <si>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</si>
  <si>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</si>
  <si>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</si>
  <si>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</si>
  <si>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</si>
  <si>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</si>
  <si>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</si>
  <si>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</si>
  <si>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</si>
  <si>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</si>
  <si>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</si>
  <si>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</si>
  <si>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</si>
  <si>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</si>
  <si>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</si>
  <si>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</si>
  <si>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</si>
  <si>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</si>
  <si>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</si>
  <si>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</si>
  <si>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</si>
  <si>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</si>
  <si>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</si>
  <si>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</si>
  <si>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</si>
  <si>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</si>
  <si>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</si>
  <si>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</si>
  <si>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</si>
  <si>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</si>
  <si>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</si>
  <si>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</si>
  <si>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</si>
  <si>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</si>
  <si>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</si>
  <si>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</si>
  <si>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</si>
  <si>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</si>
  <si>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</si>
  <si>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</si>
  <si>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</si>
  <si>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</si>
  <si>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</si>
  <si>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</si>
  <si>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</si>
  <si>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</si>
  <si>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</si>
  <si>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</si>
  <si>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</si>
  <si>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</si>
  <si>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</si>
  <si>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</si>
  <si>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</si>
  <si>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</si>
  <si>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</si>
  <si>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</si>
  <si>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</si>
  <si>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</si>
  <si>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</si>
  <si>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</si>
  <si>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</si>
  <si>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</si>
  <si>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</si>
  <si>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</si>
  <si>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</si>
  <si>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</si>
  <si>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</si>
  <si>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</si>
  <si>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</si>
  <si>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</si>
  <si>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</si>
  <si>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</si>
  <si>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</si>
  <si>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</si>
  <si>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</si>
  <si>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</si>
  <si>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</si>
  <si>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</si>
  <si>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</si>
  <si>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</si>
  <si>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</si>
  <si>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</si>
  <si>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</si>
  <si>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</si>
  <si>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</si>
  <si>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</si>
  <si>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</si>
  <si>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</si>
  <si>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</si>
  <si>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</si>
  <si>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</si>
  <si>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</si>
  <si>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</si>
  <si>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</si>
  <si>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</si>
  <si>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</si>
  <si>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</si>
  <si>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</si>
  <si>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</si>
  <si>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</si>
  <si>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</si>
  <si>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</si>
  <si>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</si>
  <si>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</si>
  <si>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</si>
  <si>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</si>
  <si>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</si>
  <si>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</si>
  <si>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</si>
  <si>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</si>
  <si>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</si>
  <si>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</si>
  <si>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</si>
  <si>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</si>
  <si>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</si>
  <si>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</si>
  <si>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</si>
  <si>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</si>
  <si>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</si>
  <si>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</si>
  <si>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</si>
  <si>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</si>
  <si>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</si>
  <si>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</si>
  <si>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</si>
  <si>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</si>
  <si>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</si>
  <si>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</si>
  <si>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</si>
  <si>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</si>
  <si>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</si>
  <si>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</si>
  <si>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</si>
  <si>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</si>
  <si>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</si>
  <si>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</si>
  <si>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</si>
  <si>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</si>
  <si>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</si>
  <si>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</si>
  <si>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</si>
  <si>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</si>
  <si>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</si>
  <si>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</si>
  <si>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</si>
  <si>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</si>
  <si>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</si>
  <si>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</si>
  <si>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</si>
  <si>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</si>
  <si>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</si>
  <si>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</si>
  <si>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</si>
  <si>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</si>
  <si>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</si>
  <si>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</si>
  <si>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</si>
  <si>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</si>
  <si>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</si>
  <si>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</si>
  <si>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</si>
  <si>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</si>
  <si>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</si>
  <si>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</si>
  <si>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</si>
  <si>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</si>
  <si>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</si>
  <si>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</si>
  <si>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</si>
  <si>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</si>
  <si>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</si>
  <si>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</si>
  <si>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</si>
  <si>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</si>
  <si>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</si>
  <si>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</si>
  <si>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</si>
  <si>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</si>
  <si>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</si>
  <si>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</si>
  <si>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</si>
  <si>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</si>
  <si>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</si>
  <si>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</si>
  <si>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</si>
  <si>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</si>
  <si>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</si>
  <si>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</si>
  <si>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</si>
  <si>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</si>
  <si>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</si>
  <si>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</si>
  <si>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</si>
  <si>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</si>
  <si>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</si>
  <si>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</si>
  <si>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</si>
  <si>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</si>
  <si>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</si>
  <si>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</si>
  <si>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</si>
  <si>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</si>
  <si>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</si>
  <si>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</si>
  <si>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</si>
  <si>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</si>
  <si>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</si>
  <si>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</si>
  <si>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</si>
  <si>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</si>
  <si>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</si>
  <si>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</si>
  <si>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</si>
  <si>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</si>
  <si>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</si>
  <si>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</si>
  <si>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</si>
  <si>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</si>
  <si>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</si>
  <si>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</si>
  <si>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</si>
  <si>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</si>
  <si>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</si>
  <si>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</si>
  <si>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</si>
  <si>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</si>
  <si>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</si>
  <si>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</si>
  <si>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</si>
  <si>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</si>
  <si>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</si>
  <si>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</si>
  <si>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</si>
  <si>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</si>
  <si>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</si>
  <si>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</si>
  <si>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</si>
  <si>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</si>
  <si>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</si>
  <si>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</si>
  <si>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</si>
  <si>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</si>
  <si>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</si>
  <si>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</si>
  <si>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</si>
  <si>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</si>
  <si>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</si>
  <si>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</si>
  <si>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</si>
  <si>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</si>
  <si>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</si>
  <si>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</si>
  <si>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</si>
  <si>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</si>
  <si>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</si>
  <si>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</si>
  <si>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</si>
  <si>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</si>
  <si>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</si>
  <si>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</si>
  <si>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</si>
  <si>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</si>
  <si>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</si>
  <si>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</si>
  <si>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</si>
  <si>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</si>
  <si>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</si>
  <si>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</si>
  <si>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</si>
  <si>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</si>
  <si>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</si>
  <si>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</si>
  <si>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</si>
  <si>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</si>
  <si>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</si>
  <si>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</si>
  <si>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</si>
  <si>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</si>
  <si>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</si>
  <si>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</si>
  <si>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</si>
  <si>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</si>
  <si>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</si>
  <si>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</si>
  <si>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</si>
  <si>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</si>
  <si>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</si>
  <si>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</si>
  <si>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</si>
  <si>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</si>
  <si>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</si>
  <si>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</si>
  <si>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</si>
  <si>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</si>
  <si>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</si>
  <si>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</si>
  <si>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</si>
  <si>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</si>
  <si>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</si>
  <si>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</si>
  <si>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</si>
  <si>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</si>
  <si>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</si>
  <si>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</si>
  <si>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</si>
  <si>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</si>
  <si>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</si>
  <si>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</si>
  <si>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</si>
  <si>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</si>
  <si>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</si>
  <si>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</si>
  <si>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</si>
  <si>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</si>
  <si>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</si>
  <si>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</si>
  <si>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</si>
  <si>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</si>
  <si>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</si>
  <si>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</si>
  <si>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</si>
  <si>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</si>
  <si>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</si>
  <si>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</si>
  <si>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</si>
  <si>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</si>
  <si>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</si>
  <si>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</si>
  <si>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</si>
  <si>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</si>
  <si>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</si>
  <si>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</si>
  <si>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</si>
  <si>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</si>
  <si>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</si>
  <si>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</si>
  <si>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</si>
  <si>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</si>
  <si>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</si>
  <si>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</si>
  <si>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</si>
  <si>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</si>
  <si>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</si>
  <si>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</si>
  <si>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</si>
  <si>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</si>
  <si>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</si>
  <si>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</si>
  <si>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</si>
  <si>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</si>
  <si>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</si>
  <si>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</si>
  <si>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</si>
  <si>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</si>
  <si>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</si>
  <si>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</si>
  <si>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</si>
  <si>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</si>
  <si>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</si>
  <si>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</si>
  <si>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</si>
  <si>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</si>
  <si>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</si>
  <si>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</si>
  <si>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</si>
  <si>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</si>
  <si>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</si>
  <si>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</si>
  <si>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</si>
  <si>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</si>
  <si>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</si>
  <si>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</si>
  <si>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</si>
  <si>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</si>
  <si>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</si>
  <si>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</si>
  <si>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</si>
  <si>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</si>
  <si>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</si>
  <si>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</si>
  <si>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</si>
  <si>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</si>
  <si>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</si>
  <si>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</si>
  <si>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</si>
  <si>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</si>
  <si>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</si>
  <si>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</si>
  <si>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</si>
  <si>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</si>
  <si>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</si>
  <si>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</si>
  <si>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</si>
  <si>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</si>
  <si>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</si>
  <si>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</si>
  <si>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</si>
  <si>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</si>
  <si>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</si>
  <si>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</si>
  <si>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</si>
  <si>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</si>
  <si>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</si>
  <si>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</si>
  <si>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</si>
  <si>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</si>
  <si>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</si>
  <si>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</si>
  <si>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</si>
  <si>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</si>
  <si>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</si>
  <si>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</si>
  <si>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</si>
  <si>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</si>
  <si>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</si>
  <si>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</si>
  <si>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</si>
  <si>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</si>
  <si>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</si>
  <si>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</si>
  <si>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</si>
  <si>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</si>
  <si>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</si>
  <si>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</si>
  <si>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</si>
  <si>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</si>
  <si>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</si>
  <si>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</si>
  <si>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</si>
  <si>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</si>
  <si>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</si>
  <si>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</si>
  <si>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</si>
  <si>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</si>
  <si>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</si>
  <si>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</si>
  <si>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</si>
  <si>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</si>
  <si>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</si>
  <si>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</si>
  <si>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</si>
  <si>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</si>
  <si>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</si>
  <si>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</si>
  <si>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</si>
  <si>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</si>
  <si>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</si>
  <si>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</si>
  <si>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</si>
  <si>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</si>
  <si>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</si>
  <si>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</si>
  <si>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</si>
  <si>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</si>
  <si>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</si>
  <si>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</si>
  <si>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</si>
  <si>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</si>
  <si>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</si>
  <si>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</si>
  <si>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</si>
  <si>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</si>
  <si>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</si>
  <si>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</si>
  <si>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</si>
  <si>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</si>
  <si>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</si>
  <si>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</si>
  <si>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</si>
  <si>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</si>
  <si>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</si>
  <si>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</si>
  <si>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</si>
  <si>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</si>
  <si>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</si>
  <si>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</si>
  <si>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</si>
  <si>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</si>
  <si>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</si>
  <si>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</si>
  <si>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</si>
  <si>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</si>
  <si>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</si>
  <si>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</si>
  <si>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</si>
  <si>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</si>
  <si>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</si>
  <si>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</si>
  <si>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</si>
  <si>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</si>
  <si>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</si>
  <si>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</si>
  <si>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</si>
  <si>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</si>
  <si>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</si>
  <si>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</si>
  <si>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</si>
  <si>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</si>
  <si>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</si>
  <si>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</si>
  <si>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</si>
  <si>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</si>
  <si>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</si>
  <si>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</si>
  <si>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</si>
  <si>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</si>
  <si>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</si>
  <si>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</si>
  <si>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</si>
  <si>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</si>
  <si>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</si>
  <si>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</si>
  <si>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</si>
  <si>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</si>
  <si>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</si>
  <si>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</si>
  <si>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</si>
  <si>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</si>
  <si>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</si>
  <si>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</si>
  <si>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</si>
  <si>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</si>
  <si>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</si>
  <si>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</si>
  <si>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</si>
  <si>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</si>
  <si>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</si>
  <si>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</si>
  <si>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</si>
  <si>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</si>
  <si>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</si>
  <si>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</si>
  <si>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</si>
  <si>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</si>
  <si>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</si>
  <si>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</si>
  <si>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</si>
  <si>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</si>
  <si>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</si>
  <si>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</si>
  <si>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</si>
  <si>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</si>
  <si>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</si>
  <si>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</si>
  <si>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</si>
  <si>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</si>
  <si>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</si>
  <si>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</si>
  <si>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</si>
  <si>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</si>
  <si>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</si>
  <si>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</si>
  <si>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</si>
  <si>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</si>
  <si>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</si>
  <si>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</si>
  <si>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</si>
  <si>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</si>
  <si>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</si>
  <si>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</si>
  <si>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</si>
  <si>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</si>
  <si>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</si>
  <si>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</si>
  <si>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</si>
  <si>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</si>
  <si>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</si>
  <si>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</si>
  <si>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</si>
  <si>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</si>
  <si>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</si>
  <si>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</si>
  <si>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</si>
  <si>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</si>
  <si>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</si>
  <si>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</si>
  <si>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</si>
  <si>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</si>
  <si>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</si>
  <si>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</si>
  <si>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</si>
  <si>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</si>
  <si>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</si>
  <si>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</si>
  <si>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</si>
  <si>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</si>
  <si>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</si>
  <si>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</si>
  <si>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</si>
  <si>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</si>
  <si>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</si>
  <si>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</si>
  <si>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</si>
  <si>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</si>
  <si>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</si>
  <si>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</si>
  <si>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</si>
  <si>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</si>
  <si>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</si>
  <si>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</si>
  <si>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</si>
  <si>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</si>
  <si>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</si>
  <si>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</si>
  <si>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</si>
  <si>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</si>
  <si>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</si>
  <si>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</si>
  <si>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</si>
  <si>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</si>
  <si>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</si>
  <si>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</si>
  <si>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</si>
  <si>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</si>
  <si>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</si>
  <si>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</si>
  <si>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</si>
  <si>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</si>
  <si>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</si>
  <si>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</si>
  <si>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</si>
  <si>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</si>
  <si>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</si>
  <si>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</si>
  <si>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</si>
  <si>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</si>
  <si>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</si>
  <si>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</si>
  <si>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</si>
  <si>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</si>
  <si>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</si>
  <si>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</si>
  <si>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</si>
  <si>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</si>
  <si>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</si>
  <si>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</si>
  <si>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</si>
  <si>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</si>
  <si>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</si>
  <si>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</si>
  <si>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</si>
  <si>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</si>
  <si>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</si>
  <si>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</si>
  <si>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</si>
  <si>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</si>
  <si>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</si>
  <si>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</si>
  <si>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</si>
  <si>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</si>
  <si>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</si>
  <si>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</si>
  <si>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</si>
  <si>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</si>
  <si>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</si>
  <si>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</si>
  <si>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</si>
  <si>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</si>
  <si>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</si>
  <si>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</si>
  <si>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</si>
  <si>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</si>
  <si>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</si>
  <si>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</si>
  <si>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</si>
  <si>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</si>
  <si>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</si>
  <si>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</si>
  <si>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</si>
  <si>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</si>
  <si>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</si>
  <si>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</si>
  <si>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</si>
  <si>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</si>
  <si>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</si>
  <si>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</si>
  <si>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</si>
  <si>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</si>
  <si>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</si>
  <si>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</si>
  <si>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</si>
  <si>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</si>
  <si>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</si>
  <si>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</si>
  <si>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</si>
  <si>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</si>
  <si>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</si>
  <si>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</si>
  <si>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</si>
  <si>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</si>
  <si>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</si>
  <si>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</si>
  <si>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</si>
  <si>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</si>
  <si>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</si>
  <si>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</si>
  <si>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</si>
  <si>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</si>
  <si>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</si>
  <si>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</si>
  <si>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</si>
  <si>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</si>
  <si>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</si>
  <si>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</si>
  <si>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</si>
  <si>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</si>
  <si>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</si>
  <si>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</si>
  <si>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</si>
  <si>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</si>
  <si>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</si>
  <si>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</si>
  <si>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</si>
  <si>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</si>
  <si>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</si>
  <si>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</si>
  <si>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</si>
  <si>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</si>
  <si>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</si>
  <si>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</si>
  <si>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</si>
  <si>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</si>
  <si>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</si>
  <si>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</si>
  <si>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</si>
  <si>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</si>
  <si>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</si>
  <si>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</si>
  <si>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</si>
  <si>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</si>
  <si>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</si>
  <si>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</si>
  <si>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</si>
  <si>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</si>
  <si>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</si>
  <si>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</si>
  <si>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</si>
  <si>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</si>
  <si>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</si>
  <si>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</si>
  <si>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</si>
  <si>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</si>
  <si>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</si>
  <si>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</si>
  <si>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</si>
  <si>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</si>
  <si>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</si>
  <si>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</si>
  <si>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</si>
  <si>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</si>
  <si>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</si>
  <si>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</si>
  <si>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</si>
  <si>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</si>
  <si>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</si>
  <si>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</si>
  <si>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</si>
  <si>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</si>
  <si>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</si>
  <si>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</si>
  <si>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</si>
  <si>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</si>
  <si>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</si>
  <si>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</si>
  <si>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</si>
  <si>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</si>
  <si>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</si>
  <si>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</si>
  <si>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</si>
  <si>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</si>
  <si>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</si>
  <si>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</si>
  <si>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</si>
  <si>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</si>
  <si>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</si>
  <si>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</si>
  <si>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</si>
  <si>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</si>
  <si>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</si>
  <si>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</si>
  <si>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</si>
  <si>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</si>
  <si>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</si>
  <si>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</si>
  <si>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</si>
  <si>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</si>
  <si>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</si>
  <si>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</si>
  <si>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</si>
  <si>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</si>
  <si>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</si>
  <si>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</si>
  <si>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</si>
  <si>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</si>
  <si>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</si>
  <si>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</si>
  <si>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</si>
  <si>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</si>
  <si>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</si>
  <si>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</si>
  <si>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</si>
  <si>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</si>
  <si>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</si>
  <si>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</si>
  <si>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</si>
  <si>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</si>
  <si>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</si>
  <si>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</si>
  <si>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</si>
  <si>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</si>
  <si>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</si>
  <si>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</si>
  <si>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</si>
  <si>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</si>
  <si>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</si>
  <si>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</si>
  <si>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</si>
  <si>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</si>
  <si>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</si>
  <si>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</si>
  <si>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</si>
  <si>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</si>
  <si>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</si>
  <si>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</si>
  <si>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</si>
  <si>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</si>
  <si>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</si>
  <si>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</si>
  <si>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</si>
  <si>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</si>
  <si>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</si>
  <si>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</si>
  <si>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</si>
  <si>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</si>
  <si>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</si>
  <si>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</si>
  <si>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</si>
  <si>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</si>
  <si>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</si>
  <si>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</si>
  <si>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</si>
  <si>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</si>
  <si>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</si>
  <si>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</si>
  <si>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</si>
  <si>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</si>
  <si>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</si>
  <si>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</si>
  <si>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</si>
  <si>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</si>
  <si>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</si>
  <si>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</si>
  <si>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</si>
  <si>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</si>
  <si>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</si>
  <si>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</si>
  <si>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</si>
  <si>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</si>
  <si>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</si>
  <si>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</si>
  <si>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</si>
  <si>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</si>
  <si>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</si>
  <si>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</si>
  <si>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</si>
  <si>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</si>
  <si>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</si>
  <si>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</si>
  <si>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</si>
  <si>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</si>
  <si>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</si>
  <si>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</si>
  <si>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</si>
  <si>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</si>
  <si>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</si>
  <si>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</si>
  <si>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</si>
  <si>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</si>
  <si>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</si>
  <si>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</si>
  <si>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</si>
  <si>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</si>
  <si>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</si>
  <si>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</si>
  <si>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</si>
  <si>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</si>
  <si>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</si>
  <si>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</si>
  <si>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</si>
  <si>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</si>
  <si>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</si>
  <si>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</si>
  <si>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</si>
  <si>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</si>
  <si>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</si>
  <si>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</si>
  <si>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</si>
  <si>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</si>
  <si>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</si>
  <si>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</si>
  <si>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</si>
  <si>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</si>
  <si>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</si>
  <si>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</si>
  <si>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</si>
  <si>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</si>
  <si>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</si>
  <si>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</si>
  <si>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</si>
  <si>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</si>
  <si>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</si>
  <si>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</si>
  <si>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</si>
  <si>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</si>
  <si>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</si>
  <si>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</si>
  <si>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</si>
  <si>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</si>
  <si>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</si>
  <si>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</si>
  <si>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</si>
  <si>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</si>
  <si>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</si>
  <si>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</si>
  <si>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</si>
  <si>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</si>
  <si>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</si>
  <si>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</si>
  <si>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</si>
  <si>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</si>
  <si>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</si>
  <si>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</si>
  <si>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</si>
  <si>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</si>
  <si>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</si>
  <si>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</si>
  <si>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</si>
  <si>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</si>
  <si>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</si>
  <si>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</si>
  <si>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</si>
  <si>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</si>
  <si>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</si>
  <si>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</si>
  <si>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</si>
  <si>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</si>
  <si>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</si>
  <si>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</si>
  <si>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</si>
  <si>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</si>
  <si>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</si>
  <si>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</si>
  <si>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</si>
  <si>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</si>
  <si>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</si>
  <si>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</si>
  <si>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</si>
  <si>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</si>
  <si>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</si>
  <si>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</si>
  <si>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</si>
  <si>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</si>
  <si>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</si>
  <si>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</si>
  <si>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</si>
  <si>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</si>
  <si>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</si>
  <si>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</si>
  <si>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</si>
  <si>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</si>
  <si>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</si>
  <si>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</si>
  <si>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</si>
  <si>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</si>
  <si>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</si>
  <si>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</si>
  <si>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</si>
  <si>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</si>
  <si>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</si>
  <si>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</si>
  <si>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</si>
  <si>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</si>
  <si>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</si>
  <si>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</si>
  <si>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</si>
  <si>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</si>
  <si>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</si>
  <si>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</si>
  <si>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</si>
  <si>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</si>
  <si>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</si>
  <si>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</si>
  <si>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</si>
  <si>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</si>
  <si>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</si>
  <si>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</si>
  <si>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</si>
  <si>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</si>
  <si>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</si>
  <si>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</si>
  <si>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</si>
  <si>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</si>
  <si>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</si>
  <si>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</si>
  <si>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</si>
  <si>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</si>
  <si>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</si>
  <si>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</si>
  <si>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</si>
  <si>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</si>
  <si>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</si>
  <si>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</si>
  <si>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</si>
  <si>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</si>
  <si>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</si>
  <si>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</si>
  <si>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</si>
  <si>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</si>
  <si>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</si>
  <si>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</si>
  <si>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</si>
  <si>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</si>
  <si>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</si>
  <si>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</si>
  <si>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</si>
  <si>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</si>
  <si>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</si>
  <si>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</si>
  <si>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</si>
  <si>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</si>
  <si>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</si>
  <si>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</si>
  <si>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</si>
  <si>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</si>
  <si>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</si>
  <si>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</si>
  <si>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</si>
  <si>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</si>
  <si>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</si>
  <si>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</si>
  <si>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</si>
  <si>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</si>
  <si>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</si>
  <si>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</si>
  <si>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</si>
  <si>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</si>
  <si>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</si>
  <si>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</si>
  <si>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</si>
  <si>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</si>
  <si>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</si>
  <si>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</si>
  <si>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</si>
  <si>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</si>
  <si>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</si>
  <si>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</si>
  <si>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</si>
  <si>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</si>
  <si>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</si>
  <si>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</si>
  <si>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</si>
  <si>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</si>
  <si>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</si>
  <si>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</si>
  <si>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</si>
  <si>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</si>
  <si>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</si>
  <si>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</si>
  <si>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</si>
  <si>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</si>
  <si>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</si>
  <si>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</si>
  <si>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</si>
  <si>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</si>
  <si>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</si>
  <si>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</si>
  <si>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</si>
  <si>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</si>
  <si>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</si>
  <si>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</si>
  <si>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</si>
  <si>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</si>
  <si>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</si>
  <si>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</si>
  <si>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</si>
  <si>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</si>
  <si>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</si>
  <si>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</si>
  <si>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</si>
  <si>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</si>
  <si>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</si>
  <si>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</si>
  <si>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</si>
  <si>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</si>
  <si>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</si>
  <si>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</si>
  <si>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</si>
  <si>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</si>
  <si>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</si>
  <si>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</si>
  <si>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</si>
  <si>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</si>
  <si>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</si>
  <si>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</si>
  <si>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</si>
  <si>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</si>
  <si>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</si>
  <si>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</si>
  <si>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</si>
  <si>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</si>
  <si>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</si>
  <si>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</si>
  <si>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</si>
  <si>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</si>
  <si>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</si>
  <si>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</si>
  <si>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</si>
  <si>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</si>
  <si>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</si>
  <si>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</si>
  <si>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</si>
  <si>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</si>
  <si>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</si>
  <si>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</si>
  <si>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</si>
  <si>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</si>
  <si>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</si>
  <si>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</si>
  <si>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</si>
  <si>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</si>
  <si>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</si>
  <si>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</si>
  <si>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</si>
  <si>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</si>
  <si>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</si>
  <si>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</si>
  <si>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</si>
  <si>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</si>
  <si>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</si>
  <si>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</si>
  <si>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</si>
  <si>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</si>
  <si>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</si>
  <si>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</si>
  <si>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</si>
  <si>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</si>
  <si>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</si>
  <si>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</si>
  <si>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</si>
  <si>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</si>
  <si>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</si>
  <si>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</si>
  <si>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</si>
  <si>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</si>
  <si>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</si>
  <si>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</si>
  <si>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</si>
  <si>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</si>
  <si>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</si>
  <si>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</si>
  <si>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</si>
  <si>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</si>
  <si>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</si>
  <si>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</si>
  <si>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</si>
  <si>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</si>
  <si>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</si>
  <si>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</si>
  <si>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</si>
  <si>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</si>
  <si>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</si>
  <si>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</si>
  <si>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</si>
  <si>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</si>
  <si>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</si>
  <si>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</si>
  <si>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</si>
  <si>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</si>
  <si>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</si>
  <si>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</si>
  <si>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</si>
  <si>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</si>
  <si>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</si>
  <si>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</si>
  <si>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</si>
  <si>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</si>
  <si>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</si>
  <si>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</si>
  <si>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</si>
  <si>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</si>
  <si>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</si>
  <si>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</si>
  <si>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</si>
  <si>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</si>
  <si>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</si>
  <si>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</si>
  <si>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</si>
  <si>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</si>
  <si>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</si>
  <si>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</si>
  <si>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</si>
  <si>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</si>
  <si>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</si>
  <si>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</si>
  <si>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</si>
  <si>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</si>
  <si>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</si>
  <si>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</si>
  <si>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</si>
  <si>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</si>
  <si>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</si>
  <si>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</si>
  <si>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</si>
  <si>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</si>
  <si>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</si>
  <si>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</si>
  <si>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</si>
  <si>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</si>
  <si>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</si>
  <si>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</si>
  <si>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</si>
  <si>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</si>
  <si>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</si>
  <si>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</si>
  <si>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</si>
  <si>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</si>
  <si>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</si>
  <si>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</si>
  <si>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</si>
  <si>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</si>
  <si>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</si>
  <si>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</si>
  <si>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</si>
  <si>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</si>
  <si>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</si>
  <si>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</si>
  <si>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</si>
  <si>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</si>
  <si>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</si>
  <si>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</si>
  <si>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</si>
  <si>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</si>
  <si>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</si>
  <si>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</si>
  <si>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</si>
  <si>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</si>
  <si>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</si>
  <si>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</si>
  <si>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</si>
  <si>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</si>
  <si>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</si>
  <si>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</si>
  <si>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</si>
  <si>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</si>
  <si>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</si>
  <si>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</si>
  <si>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</si>
  <si>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</si>
  <si>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</si>
  <si>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</si>
  <si>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</si>
  <si>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</si>
  <si>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</si>
  <si>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</si>
  <si>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</si>
  <si>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</si>
  <si>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</si>
  <si>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</si>
  <si>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</si>
  <si>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</si>
  <si>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</si>
  <si>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</si>
  <si>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</si>
  <si>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</si>
  <si>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</si>
  <si>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</si>
  <si>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</si>
  <si>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</si>
  <si>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</si>
  <si>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</si>
  <si>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</si>
  <si>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</si>
  <si>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</si>
  <si>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</si>
  <si>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</si>
  <si>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</si>
  <si>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</si>
  <si>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</si>
  <si>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</si>
  <si>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</si>
  <si>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</si>
  <si>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</si>
  <si>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</si>
  <si>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</si>
  <si>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</si>
  <si>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</si>
  <si>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</si>
  <si>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</si>
  <si>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</si>
  <si>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</si>
  <si>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</si>
  <si>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</si>
  <si>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</si>
  <si>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</si>
  <si>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</si>
  <si>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</si>
  <si>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</si>
  <si>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</si>
  <si>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</si>
  <si>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</si>
  <si>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</si>
  <si>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</si>
  <si>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</si>
  <si>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</si>
  <si>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</si>
  <si>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</si>
  <si>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</si>
  <si>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</si>
  <si>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</si>
  <si>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</si>
  <si>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</si>
  <si>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</si>
  <si>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</si>
  <si>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</si>
  <si>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</si>
  <si>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</si>
  <si>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</si>
  <si>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</si>
  <si>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</si>
  <si>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</si>
  <si>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</si>
  <si>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</si>
  <si>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</si>
  <si>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</si>
  <si>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</si>
  <si>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</si>
  <si>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</si>
  <si>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</si>
  <si>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</si>
  <si>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</si>
  <si>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</si>
  <si>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</si>
  <si>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</si>
  <si>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</si>
  <si>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</si>
  <si>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</si>
  <si>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</si>
  <si>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</si>
  <si>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</si>
  <si>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</si>
  <si>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</si>
  <si>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</si>
  <si>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</si>
  <si>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</si>
  <si>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</si>
  <si>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</si>
  <si>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</si>
  <si>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</si>
  <si>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</si>
  <si>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</si>
  <si>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</si>
  <si>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</si>
  <si>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</si>
  <si>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</si>
  <si>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</si>
  <si>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</si>
  <si>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</si>
  <si>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</si>
  <si>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</si>
  <si>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</si>
  <si>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</si>
  <si>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</si>
  <si>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</si>
  <si>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</si>
  <si>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</si>
  <si>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</si>
  <si>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</si>
  <si>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</si>
  <si>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</si>
  <si>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</si>
  <si>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</si>
  <si>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</si>
  <si>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</si>
  <si>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</si>
  <si>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</si>
  <si>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</si>
  <si>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</si>
  <si>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</si>
  <si>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</si>
  <si>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</si>
  <si>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</si>
  <si>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</si>
  <si>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</si>
  <si>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</si>
  <si>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</si>
  <si>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</si>
  <si>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</si>
  <si>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</si>
  <si>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</si>
  <si>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</si>
  <si>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</si>
  <si>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</si>
  <si>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</si>
  <si>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</si>
  <si>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</si>
  <si>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</si>
  <si>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</si>
  <si>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</si>
  <si>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</si>
  <si>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</si>
  <si>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</si>
  <si>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</si>
  <si>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</si>
  <si>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</si>
  <si>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</si>
  <si>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</si>
  <si>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</si>
  <si>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</si>
  <si>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</si>
  <si>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</si>
  <si>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</si>
  <si>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</si>
  <si>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</si>
  <si>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</si>
  <si>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</si>
  <si>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</si>
  <si>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</si>
  <si>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</si>
  <si>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</si>
  <si>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</si>
  <si>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</si>
  <si>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</si>
  <si>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</si>
  <si>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</si>
  <si>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</si>
  <si>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</si>
  <si>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</si>
  <si>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</si>
  <si>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</si>
  <si>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</si>
  <si>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</si>
  <si>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</si>
  <si>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</si>
  <si>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</si>
  <si>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</si>
  <si>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</si>
  <si>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</si>
  <si>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</si>
  <si>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</si>
  <si>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</si>
  <si>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</si>
  <si>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</si>
  <si>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</si>
  <si>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</si>
  <si>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</si>
  <si>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</si>
  <si>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</si>
  <si>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</si>
  <si>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</si>
  <si>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</si>
  <si>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</si>
  <si>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</si>
  <si>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</si>
  <si>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</si>
  <si>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</si>
  <si>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</si>
  <si>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</si>
  <si>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</si>
  <si>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</si>
  <si>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</si>
  <si>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</si>
  <si>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</si>
  <si>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</si>
  <si>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</si>
  <si>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</si>
  <si>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</si>
  <si>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</si>
  <si>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</si>
  <si>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</si>
  <si>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</si>
  <si>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</si>
  <si>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</si>
  <si>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</si>
  <si>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</si>
  <si>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</si>
  <si>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</si>
  <si>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</si>
  <si>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</si>
  <si>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</si>
  <si>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</si>
  <si>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</si>
  <si>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</si>
  <si>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</si>
  <si>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</si>
  <si>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</si>
  <si>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</si>
  <si>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</si>
  <si>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</si>
  <si>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</si>
  <si>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</si>
  <si>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</si>
  <si>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</si>
  <si>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</si>
  <si>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</si>
  <si>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</si>
  <si>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</si>
  <si>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</si>
  <si>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</si>
  <si>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</si>
  <si>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</si>
  <si>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</si>
  <si>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</si>
  <si>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</si>
  <si>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</si>
  <si>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</si>
  <si>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</si>
  <si>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</si>
  <si>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</si>
  <si>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</si>
  <si>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</si>
  <si>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</si>
  <si>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</si>
  <si>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</si>
  <si>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</si>
  <si>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</si>
  <si>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</si>
  <si>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</si>
  <si>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</si>
  <si>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</si>
  <si>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</si>
  <si>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</si>
  <si>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</si>
  <si>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</si>
  <si>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</si>
  <si>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</si>
  <si>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</si>
  <si>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</si>
  <si>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</si>
  <si>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</si>
  <si>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</si>
  <si>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</si>
  <si>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</si>
  <si>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</si>
  <si>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</si>
  <si>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</si>
  <si>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</si>
  <si>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</si>
  <si>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</si>
  <si>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</si>
  <si>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</si>
  <si>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</si>
  <si>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</si>
  <si>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</si>
  <si>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</si>
  <si>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</si>
  <si>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</si>
  <si>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</si>
  <si>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</si>
  <si>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</si>
  <si>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</si>
  <si>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</si>
  <si>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</si>
  <si>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</si>
  <si>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</si>
  <si>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</si>
  <si>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</si>
  <si>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</si>
  <si>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</si>
  <si>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</si>
  <si>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</si>
  <si>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</si>
  <si>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</si>
  <si>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</si>
  <si>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</si>
  <si>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</si>
  <si>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</si>
  <si>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</si>
  <si>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</si>
  <si>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</si>
  <si>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</si>
  <si>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</si>
  <si>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</si>
  <si>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</si>
  <si>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</si>
  <si>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</si>
  <si>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</si>
  <si>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</si>
  <si>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</si>
  <si>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</si>
  <si>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</si>
  <si>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</si>
  <si>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</si>
  <si>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</si>
  <si>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</si>
  <si>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</si>
  <si>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</si>
  <si>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</si>
  <si>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</si>
  <si>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</si>
  <si>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</si>
  <si>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</si>
  <si>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</si>
  <si>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</si>
  <si>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</si>
  <si>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</si>
  <si>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</si>
  <si>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</si>
  <si>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</si>
  <si>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</si>
  <si>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</si>
  <si>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</si>
  <si>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</si>
  <si>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</si>
  <si>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</si>
  <si>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</si>
  <si>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</si>
  <si>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</si>
  <si>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</si>
  <si>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</si>
  <si>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</si>
  <si>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</si>
  <si>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</si>
  <si>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</si>
  <si>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</si>
  <si>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</si>
  <si>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</si>
  <si>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</si>
  <si>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</si>
  <si>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</si>
  <si>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</si>
  <si>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</si>
  <si>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</si>
  <si>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</si>
  <si>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</si>
  <si>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</si>
  <si>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</si>
  <si>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</si>
  <si>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</si>
  <si>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</si>
  <si>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</si>
  <si>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</si>
  <si>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</si>
  <si>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</si>
  <si>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</si>
  <si>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</si>
  <si>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</si>
  <si>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</si>
  <si>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</si>
  <si>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</si>
  <si>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</si>
  <si>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</si>
  <si>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</si>
  <si>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</si>
  <si>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</si>
  <si>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</si>
  <si>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</si>
  <si>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</si>
  <si>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</si>
  <si>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</si>
  <si>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</si>
  <si>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</si>
  <si>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</si>
  <si>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</si>
  <si>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</si>
  <si>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</si>
  <si>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</si>
  <si>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</si>
  <si>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</si>
  <si>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</si>
  <si>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</si>
  <si>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</si>
  <si>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</si>
  <si>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</si>
  <si>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</si>
  <si>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</si>
  <si>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</si>
  <si>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</si>
  <si>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</si>
  <si>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</si>
  <si>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</si>
  <si>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</si>
  <si>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</si>
  <si>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</si>
  <si>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</si>
  <si>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</si>
  <si>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</si>
  <si>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</si>
  <si>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</si>
  <si>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</si>
  <si>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</si>
  <si>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</si>
  <si>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</si>
  <si>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</si>
  <si>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</si>
  <si>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</si>
  <si>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</si>
  <si>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</si>
  <si>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</si>
  <si>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</si>
  <si>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</si>
  <si>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</si>
  <si>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</si>
  <si>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</si>
  <si>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</si>
  <si>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</si>
  <si>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</si>
  <si>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</si>
  <si>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</si>
  <si>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</si>
  <si>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</si>
  <si>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</si>
  <si>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</si>
  <si>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</si>
  <si>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</si>
  <si>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</si>
  <si>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</si>
  <si>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</si>
  <si>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</si>
  <si>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</si>
  <si>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</si>
  <si>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</si>
  <si>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</si>
  <si>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</si>
  <si>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</si>
  <si>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</si>
  <si>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</si>
  <si>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</si>
  <si>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</si>
  <si>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</si>
  <si>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</si>
  <si>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</si>
  <si>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</si>
  <si>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</si>
  <si>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</si>
  <si>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</si>
  <si>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</si>
  <si>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</si>
  <si>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</si>
  <si>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</si>
  <si>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</si>
  <si>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</si>
  <si>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</si>
  <si>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</si>
  <si>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</si>
  <si>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</si>
  <si>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</si>
  <si>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</si>
  <si>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</si>
  <si>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</si>
  <si>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</si>
  <si>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</si>
  <si>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</si>
  <si>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</si>
  <si>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</si>
  <si>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</si>
  <si>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</si>
  <si>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</si>
  <si>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</si>
  <si>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</si>
  <si>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</si>
  <si>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</si>
  <si>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</si>
  <si>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</si>
  <si>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</si>
  <si>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</si>
  <si>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</si>
  <si>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</si>
  <si>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</si>
  <si>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</si>
  <si>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</si>
  <si>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</si>
  <si>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</si>
  <si>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</si>
  <si>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</si>
  <si>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</si>
  <si>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</si>
  <si>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</si>
  <si>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</si>
  <si>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</si>
  <si>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</si>
  <si>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</si>
  <si>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</si>
  <si>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</si>
  <si>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</si>
  <si>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</si>
  <si>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</si>
  <si>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</si>
  <si>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</si>
  <si>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</si>
  <si>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</si>
  <si>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</si>
  <si>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</si>
  <si>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</si>
  <si>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</si>
  <si>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</si>
  <si>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</si>
  <si>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</si>
  <si>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</si>
  <si>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</si>
  <si>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</si>
  <si>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</si>
  <si>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</si>
  <si>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</si>
  <si>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</si>
  <si>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</si>
  <si>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</si>
  <si>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</si>
  <si>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</si>
  <si>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</si>
  <si>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</si>
  <si>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</si>
  <si>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</si>
  <si>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</si>
  <si>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</si>
  <si>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</si>
  <si>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</si>
  <si>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</si>
  <si>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</si>
  <si>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</si>
  <si>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</si>
  <si>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</si>
  <si>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</si>
  <si>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</si>
  <si>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</si>
  <si>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</si>
  <si>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</si>
  <si>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</si>
  <si>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</si>
  <si>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</si>
  <si>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</si>
  <si>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</si>
  <si>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</si>
  <si>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</si>
  <si>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</si>
  <si>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</si>
  <si>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</si>
  <si>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</si>
  <si>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</si>
  <si>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</si>
  <si>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</si>
  <si>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</si>
  <si>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</si>
  <si>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</si>
  <si>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</si>
  <si>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</si>
  <si>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</si>
  <si>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</si>
  <si>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</si>
  <si>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</si>
  <si>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</si>
  <si>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</si>
  <si>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</si>
  <si>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</si>
  <si>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</si>
  <si>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</si>
  <si>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</si>
  <si>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</si>
  <si>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</si>
  <si>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</si>
  <si>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</si>
  <si>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</si>
  <si>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</si>
  <si>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</si>
  <si>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</si>
  <si>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</si>
  <si>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</si>
  <si>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</si>
  <si>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</si>
  <si>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</si>
  <si>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</si>
  <si>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</si>
  <si>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</si>
  <si>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</si>
  <si>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</si>
  <si>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</si>
  <si>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</si>
  <si>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</si>
  <si>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</si>
  <si>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</si>
  <si>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</si>
  <si>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</si>
  <si>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</si>
  <si>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</si>
  <si>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</si>
  <si>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</si>
  <si>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</si>
  <si>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</si>
  <si>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</si>
  <si>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</si>
  <si>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</si>
  <si>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</si>
  <si>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</si>
  <si>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</si>
  <si>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</si>
  <si>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</si>
  <si>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</si>
  <si>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</si>
  <si>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</si>
  <si>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</si>
  <si>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</si>
  <si>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</si>
  <si>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</si>
  <si>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</si>
  <si>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</si>
  <si>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</si>
  <si>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</si>
  <si>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</si>
  <si>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</si>
  <si>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</si>
  <si>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</si>
  <si>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</si>
  <si>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</si>
  <si>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</si>
  <si>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</si>
  <si>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</si>
  <si>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</si>
  <si>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</si>
  <si>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</si>
  <si>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</si>
  <si>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</si>
  <si>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</si>
  <si>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</si>
  <si>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</si>
  <si>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</si>
  <si>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</si>
  <si>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</si>
  <si>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</si>
  <si>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</si>
  <si>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</si>
  <si>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</si>
  <si>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</si>
  <si>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</si>
  <si>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</si>
  <si>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</si>
  <si>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</si>
  <si>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</si>
  <si>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</si>
  <si>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</si>
  <si>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</si>
  <si>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</si>
  <si>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</si>
  <si>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</si>
  <si>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</si>
  <si>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</si>
  <si>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</si>
  <si>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</si>
  <si>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</si>
  <si>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</si>
  <si>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</si>
  <si>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</si>
  <si>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</si>
  <si>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</si>
  <si>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</si>
  <si>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</si>
  <si>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</si>
  <si>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</si>
  <si>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</si>
  <si>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</si>
  <si>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</si>
  <si>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</si>
  <si>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</si>
  <si>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</si>
  <si>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</si>
  <si>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</si>
  <si>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</si>
  <si>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</si>
  <si>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</si>
  <si>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</si>
  <si>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</si>
  <si>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</si>
  <si>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</si>
  <si>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</si>
  <si>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</si>
  <si>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</si>
  <si>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</si>
  <si>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</si>
  <si>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</si>
  <si>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</si>
  <si>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</si>
  <si>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</si>
  <si>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</si>
  <si>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</si>
  <si>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</si>
  <si>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</si>
  <si>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</si>
  <si>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</si>
  <si>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</si>
  <si>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</si>
  <si>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</si>
  <si>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</si>
  <si>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</si>
  <si>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</si>
  <si>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</si>
  <si>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</si>
  <si>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</si>
  <si>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</si>
  <si>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</si>
  <si>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</si>
  <si>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</si>
  <si>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</si>
  <si>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</si>
  <si>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</si>
  <si>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</si>
  <si>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</si>
  <si>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</si>
  <si>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</si>
  <si>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</si>
  <si>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</si>
  <si>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</si>
  <si>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</si>
  <si>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</si>
  <si>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</si>
  <si>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</si>
  <si>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</si>
  <si>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</si>
  <si>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</si>
  <si>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</si>
  <si>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</si>
  <si>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</si>
  <si>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</si>
  <si>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</si>
  <si>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</si>
  <si>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</si>
  <si>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</si>
  <si>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</si>
  <si>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</si>
  <si>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</si>
  <si>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</si>
  <si>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</si>
  <si>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</si>
  <si>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</si>
  <si>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</si>
  <si>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</si>
  <si>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</si>
  <si>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</si>
  <si>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</si>
  <si>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</si>
  <si>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</si>
  <si>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</si>
  <si>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</si>
  <si>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</si>
  <si>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</si>
  <si>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</si>
  <si>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</si>
  <si>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</si>
  <si>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</si>
  <si>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</si>
  <si>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</si>
  <si>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</si>
  <si>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</si>
  <si>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</si>
  <si>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</si>
  <si>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</si>
  <si>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</si>
  <si>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</si>
  <si>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</si>
  <si>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</si>
  <si>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</si>
  <si>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</si>
  <si>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</si>
  <si>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</si>
  <si>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</si>
  <si>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</si>
  <si>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</si>
  <si>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</si>
  <si>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</si>
  <si>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</si>
  <si>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</si>
  <si>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</si>
  <si>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</si>
  <si>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</si>
  <si>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</si>
  <si>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</si>
  <si>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</si>
  <si>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</si>
  <si>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</si>
  <si>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</si>
  <si>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</si>
  <si>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</si>
  <si>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</si>
  <si>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</si>
  <si>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</si>
  <si>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</si>
  <si>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</si>
  <si>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</si>
  <si>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</si>
  <si>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</si>
  <si>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</si>
  <si>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</si>
  <si>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</si>
  <si>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</si>
  <si>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</si>
  <si>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</si>
  <si>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</si>
  <si>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</si>
  <si>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</si>
  <si>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</si>
  <si>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</si>
  <si>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</si>
  <si>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</si>
  <si>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</si>
  <si>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</si>
  <si>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</si>
  <si>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</si>
  <si>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</si>
  <si>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</si>
  <si>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</si>
  <si>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</si>
  <si>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</si>
  <si>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</si>
  <si>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</si>
  <si>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</si>
  <si>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</si>
  <si>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</si>
  <si>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</si>
  <si>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</si>
  <si>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</si>
  <si>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</si>
  <si>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</si>
  <si>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</si>
  <si>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</si>
  <si>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</si>
  <si>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</si>
  <si>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</si>
  <si>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</si>
  <si>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</si>
  <si>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</si>
  <si>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</si>
  <si>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</si>
  <si>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</si>
  <si>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</si>
  <si>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</si>
  <si>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</si>
  <si>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</si>
  <si>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</si>
  <si>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</si>
  <si>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</si>
  <si>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</si>
  <si>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</si>
  <si>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</si>
  <si>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</si>
  <si>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</si>
  <si>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</si>
  <si>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</si>
  <si>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</si>
  <si>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</si>
  <si>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</si>
  <si>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</si>
  <si>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</si>
  <si>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</si>
  <si>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</si>
  <si>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</si>
  <si>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</si>
  <si>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</si>
  <si>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</si>
  <si>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</si>
  <si>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</si>
  <si>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</si>
  <si>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</si>
  <si>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</si>
  <si>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</si>
  <si>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</si>
  <si>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</si>
  <si>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</si>
  <si>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</si>
  <si>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</si>
  <si>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</si>
  <si>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</si>
  <si>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</si>
  <si>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</si>
  <si>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</si>
  <si>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</si>
  <si>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</si>
  <si>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</si>
  <si>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</si>
  <si>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</si>
  <si>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</si>
  <si>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</si>
  <si>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</si>
  <si>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</si>
  <si>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</si>
  <si>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</si>
  <si>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</si>
  <si>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</si>
  <si>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</si>
  <si>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</si>
  <si>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</si>
  <si>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</si>
  <si>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</si>
  <si>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</si>
  <si>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</si>
  <si>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</si>
  <si>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</si>
  <si>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</si>
  <si>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</si>
  <si>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</si>
  <si>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</si>
  <si>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</si>
  <si>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</si>
  <si>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</si>
  <si>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</si>
  <si>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</si>
  <si>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</si>
  <si>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</si>
  <si>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</si>
  <si>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</si>
  <si>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</si>
  <si>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</si>
  <si>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</si>
  <si>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</si>
  <si>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</si>
  <si>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</si>
  <si>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</si>
  <si>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</si>
  <si>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</si>
  <si>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</si>
  <si>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</si>
  <si>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</si>
  <si>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</si>
  <si>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</si>
  <si>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</si>
  <si>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</si>
  <si>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</si>
  <si>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</si>
  <si>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</si>
  <si>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</si>
  <si>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</si>
  <si>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</si>
  <si>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</si>
  <si>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</si>
  <si>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</si>
  <si>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</si>
  <si>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</si>
  <si>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</si>
  <si>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</si>
  <si>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</si>
  <si>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</si>
  <si>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</si>
  <si>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</si>
  <si>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</si>
  <si>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</si>
  <si>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</si>
  <si>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</si>
  <si>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</si>
  <si>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</si>
  <si>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</si>
  <si>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</si>
  <si>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</si>
  <si>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</si>
  <si>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</si>
  <si>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</si>
  <si>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</si>
  <si>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</si>
  <si>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</si>
  <si>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</si>
  <si>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</si>
  <si>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</si>
  <si>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</si>
  <si>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</si>
  <si>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</si>
  <si>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</si>
  <si>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</si>
  <si>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</si>
  <si>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</si>
  <si>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</si>
  <si>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</si>
  <si>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</si>
  <si>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</si>
  <si>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</si>
  <si>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</si>
  <si>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</si>
  <si>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</si>
  <si>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</si>
  <si>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</si>
  <si>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</si>
  <si>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</si>
  <si>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</si>
  <si>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</si>
  <si>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</si>
  <si>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</si>
  <si>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</si>
  <si>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</si>
  <si>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</si>
  <si>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</si>
  <si>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</si>
  <si>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</si>
  <si>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</si>
  <si>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</si>
  <si>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</si>
  <si>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</si>
  <si>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</si>
  <si>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</si>
  <si>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</si>
  <si>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</si>
  <si>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</si>
  <si>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</si>
  <si>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</si>
  <si>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</si>
  <si>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</si>
  <si>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</si>
  <si>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</si>
  <si>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</si>
  <si>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</si>
  <si>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</si>
  <si>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</si>
  <si>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</si>
  <si>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</si>
  <si>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</si>
  <si>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</si>
  <si>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</si>
  <si>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</si>
  <si>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</si>
  <si>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</si>
  <si>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</si>
  <si>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</si>
  <si>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</si>
  <si>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</si>
  <si>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</si>
  <si>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</si>
  <si>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</si>
  <si>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</si>
  <si>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</si>
  <si>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</si>
  <si>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</si>
  <si>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</si>
  <si>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</si>
  <si>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</si>
  <si>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</si>
  <si>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</si>
  <si>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</si>
  <si>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</si>
  <si>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</si>
  <si>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</si>
  <si>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</si>
  <si>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</si>
  <si>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</si>
  <si>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</si>
  <si>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</si>
  <si>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</si>
  <si>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</si>
  <si>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</si>
  <si>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</si>
  <si>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</si>
  <si>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</si>
  <si>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</si>
  <si>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</si>
  <si>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</si>
  <si>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</si>
  <si>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</si>
  <si>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</si>
  <si>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</si>
  <si>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</si>
  <si>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</si>
  <si>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</si>
  <si>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</si>
  <si>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</si>
  <si>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</si>
  <si>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</si>
  <si>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</si>
  <si>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</si>
  <si>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</si>
  <si>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</si>
  <si>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</si>
  <si>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</si>
  <si>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</si>
  <si>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</si>
  <si>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</si>
  <si>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</si>
  <si>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</si>
  <si>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</si>
  <si>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</si>
  <si>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</si>
  <si>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</si>
  <si>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</si>
  <si>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</si>
  <si>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</si>
  <si>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</si>
  <si>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</si>
  <si>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</si>
  <si>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</si>
  <si>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</si>
  <si>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</si>
  <si>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</si>
  <si>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</si>
  <si>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</si>
  <si>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</si>
  <si>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</si>
  <si>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</si>
  <si>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</si>
  <si>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</si>
  <si>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</si>
  <si>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</si>
  <si>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</si>
  <si>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</si>
  <si>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</si>
  <si>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</si>
  <si>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</si>
  <si>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</si>
  <si>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</si>
  <si>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</si>
  <si>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</si>
  <si>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</si>
  <si>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</si>
  <si>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</si>
  <si>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</si>
  <si>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</si>
  <si>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</si>
  <si>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</si>
  <si>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</si>
  <si>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</si>
  <si>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</si>
  <si>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</si>
  <si>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</si>
  <si>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</si>
  <si>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</si>
  <si>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</si>
  <si>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</si>
  <si>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</si>
  <si>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</si>
  <si>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</si>
  <si>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</si>
  <si>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</si>
  <si>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</si>
  <si>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</si>
  <si>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</si>
  <si>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</si>
  <si>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</si>
  <si>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</si>
  <si>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</si>
  <si>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</si>
  <si>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</si>
  <si>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</si>
  <si>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</si>
  <si>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</si>
  <si>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</si>
  <si>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</si>
  <si>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</si>
  <si>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</si>
  <si>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</si>
  <si>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</si>
  <si>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</si>
  <si>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</si>
  <si>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</si>
  <si>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</si>
  <si>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</si>
  <si>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</si>
  <si>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</si>
  <si>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</si>
  <si>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</si>
  <si>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</si>
  <si>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</si>
  <si>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</si>
  <si>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</si>
  <si>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</si>
  <si>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</si>
  <si>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</si>
  <si>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</si>
  <si>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</si>
  <si>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</si>
  <si>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</si>
  <si>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</si>
  <si>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</si>
  <si>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</si>
  <si>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</si>
  <si>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</si>
  <si>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</si>
  <si>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</si>
  <si>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</si>
  <si>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</si>
  <si>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</si>
  <si>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</si>
  <si>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</si>
  <si>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</si>
  <si>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</si>
  <si>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</si>
  <si>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</si>
  <si>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</si>
  <si>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</si>
  <si>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</si>
  <si>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</si>
  <si>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</si>
  <si>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</si>
  <si>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</si>
  <si>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</si>
  <si>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</si>
  <si>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</si>
  <si>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</si>
  <si>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</si>
  <si>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</si>
  <si>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</si>
  <si>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</si>
  <si>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</si>
  <si>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</si>
  <si>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</si>
  <si>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</si>
  <si>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</si>
  <si>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</si>
  <si>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</si>
  <si>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</si>
  <si>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</si>
  <si>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</si>
  <si>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</si>
  <si>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</si>
  <si>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</si>
  <si>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</si>
  <si>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</si>
  <si>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</si>
  <si>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</si>
  <si>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</si>
  <si>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</si>
  <si>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</si>
  <si>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</si>
  <si>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</si>
  <si>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</si>
  <si>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</si>
  <si>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</si>
  <si>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</si>
  <si>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</si>
  <si>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</si>
  <si>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</si>
  <si>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</si>
  <si>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</si>
  <si>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</si>
  <si>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</si>
  <si>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</si>
  <si>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</si>
  <si>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</si>
  <si>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</si>
  <si>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</si>
  <si>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</si>
  <si>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</si>
  <si>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</si>
  <si>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</si>
  <si>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</si>
  <si>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</si>
  <si>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</si>
  <si>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</si>
  <si>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</si>
  <si>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</si>
  <si>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</si>
  <si>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</si>
  <si>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</si>
  <si>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</si>
  <si>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</si>
  <si>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</si>
  <si>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</si>
  <si>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</si>
  <si>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</si>
  <si>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</si>
  <si>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</si>
  <si>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</si>
  <si>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</si>
  <si>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</si>
  <si>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</si>
  <si>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</si>
  <si>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</si>
  <si>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</si>
  <si>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</si>
  <si>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</si>
  <si>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</si>
  <si>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</si>
  <si>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</si>
  <si>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</si>
  <si>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</si>
  <si>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</si>
  <si>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</si>
  <si>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</si>
  <si>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</si>
  <si>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</si>
  <si>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</si>
  <si>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</si>
  <si>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</si>
  <si>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</si>
  <si>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</si>
  <si>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</si>
  <si>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</si>
  <si>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</si>
  <si>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</si>
  <si>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</si>
  <si>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</si>
  <si>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</si>
  <si>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</si>
  <si>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</si>
  <si>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</si>
  <si>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</si>
  <si>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</si>
  <si>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</si>
  <si>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</si>
  <si>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</si>
  <si>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</si>
  <si>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</si>
  <si>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</si>
  <si>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</si>
  <si>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</si>
  <si>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</si>
  <si>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</si>
  <si>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</si>
  <si>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</si>
  <si>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</si>
  <si>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</si>
  <si>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</si>
  <si>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</si>
  <si>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</si>
  <si>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</si>
  <si>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</si>
  <si>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</si>
  <si>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</si>
  <si>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</si>
  <si>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</si>
  <si>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</si>
  <si>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</si>
  <si>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</si>
  <si>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</si>
  <si>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</si>
  <si>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</si>
  <si>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</si>
  <si>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</si>
  <si>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</si>
  <si>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</si>
  <si>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</si>
  <si>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</si>
  <si>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</si>
  <si>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</si>
  <si>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</si>
  <si>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</si>
  <si>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</si>
  <si>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</si>
  <si>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</si>
  <si>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</si>
  <si>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</si>
  <si>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</si>
  <si>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</si>
  <si>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</si>
  <si>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</si>
  <si>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</si>
  <si>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</si>
  <si>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</si>
  <si>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</si>
  <si>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</si>
  <si>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</si>
  <si>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</si>
  <si>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</si>
  <si>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</si>
  <si>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</si>
  <si>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</si>
  <si>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</si>
  <si>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</si>
  <si>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</si>
  <si>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</si>
  <si>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</si>
  <si>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</si>
  <si>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</si>
  <si>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</si>
  <si>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</si>
  <si>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</si>
  <si>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</si>
  <si>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</si>
  <si>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</si>
  <si>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</si>
  <si>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</si>
  <si>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</si>
  <si>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</si>
  <si>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</si>
  <si>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</si>
  <si>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</si>
  <si>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</si>
  <si>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</si>
  <si>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</si>
  <si>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</si>
  <si>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</si>
  <si>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</si>
  <si>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</si>
  <si>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</si>
  <si>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</si>
  <si>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</si>
  <si>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</si>
  <si>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</si>
  <si>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</si>
  <si>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</si>
  <si>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</si>
  <si>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</si>
  <si>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</si>
  <si>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</si>
  <si>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</si>
  <si>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</si>
  <si>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</si>
  <si>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</si>
  <si>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</si>
  <si>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</si>
  <si>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</si>
  <si>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</si>
  <si>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</si>
  <si>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</si>
  <si>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</si>
  <si>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</si>
  <si>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</si>
  <si>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</si>
  <si>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</si>
  <si>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</si>
  <si>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</si>
  <si>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</si>
  <si>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</si>
  <si>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</si>
  <si>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</si>
  <si>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</si>
  <si>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</si>
  <si>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</si>
  <si>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</si>
  <si>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</si>
  <si>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</si>
  <si>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</si>
  <si>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</si>
  <si>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</si>
  <si>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</si>
  <si>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</si>
  <si>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</si>
  <si>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</si>
  <si>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</si>
  <si>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</si>
  <si>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</si>
  <si>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</si>
  <si>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</si>
  <si>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</si>
  <si>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</si>
  <si>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</si>
  <si>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</si>
  <si>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</si>
  <si>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</si>
  <si>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</si>
  <si>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</si>
  <si>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</si>
  <si>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</si>
  <si>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</si>
  <si>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</si>
  <si>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</si>
  <si>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</si>
  <si>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</si>
  <si>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</si>
  <si>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</si>
  <si>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</si>
  <si>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</si>
  <si>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</si>
  <si>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</si>
  <si>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</si>
  <si>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</si>
  <si>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</si>
  <si>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</si>
  <si>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</si>
  <si>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</si>
  <si>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</si>
  <si>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</si>
  <si>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</si>
  <si>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</si>
  <si>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</si>
  <si>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</si>
  <si>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</si>
  <si>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</si>
  <si>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</si>
  <si>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</si>
  <si>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</si>
  <si>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</si>
  <si>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</si>
  <si>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</si>
  <si>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</si>
  <si>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</si>
  <si>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</si>
  <si>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</si>
  <si>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</si>
  <si>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</si>
  <si>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</si>
  <si>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</si>
  <si>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</si>
  <si>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</si>
  <si>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</si>
  <si>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</si>
  <si>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</si>
  <si>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</si>
  <si>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</si>
  <si>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</si>
  <si>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</si>
  <si>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</si>
  <si>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</si>
  <si>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</si>
  <si>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</si>
  <si>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</si>
  <si>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</si>
  <si>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</si>
  <si>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</si>
  <si>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</si>
  <si>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</si>
  <si>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</si>
  <si>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</si>
  <si>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</si>
  <si>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</si>
  <si>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</si>
  <si>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</si>
  <si>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</si>
  <si>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</si>
  <si>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</si>
  <si>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</si>
  <si>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</si>
  <si>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</si>
  <si>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</si>
  <si>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</si>
  <si>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</si>
  <si>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</si>
  <si>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</si>
  <si>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</si>
  <si>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</si>
  <si>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</si>
  <si>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</si>
  <si>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</si>
  <si>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</si>
  <si>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</si>
  <si>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</si>
  <si>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</si>
  <si>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</si>
  <si>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</si>
  <si>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</si>
  <si>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</si>
  <si>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</si>
  <si>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</si>
  <si>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</si>
  <si>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</si>
  <si>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</si>
  <si>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</si>
  <si>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</si>
  <si>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</si>
  <si>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</si>
  <si>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</si>
  <si>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</si>
  <si>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</si>
  <si>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</si>
  <si>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</si>
  <si>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</si>
  <si>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</si>
  <si>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</si>
  <si>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</si>
  <si>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</si>
  <si>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</si>
  <si>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</si>
  <si>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</si>
  <si>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</si>
  <si>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</si>
  <si>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</si>
  <si>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</si>
  <si>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</si>
  <si>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</si>
  <si>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</si>
  <si>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</si>
  <si>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</si>
  <si>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</si>
  <si>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</si>
  <si>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</si>
  <si>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</si>
  <si>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</si>
  <si>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</si>
  <si>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</si>
  <si>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</si>
  <si>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</si>
  <si>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</si>
  <si>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</si>
  <si>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</si>
  <si>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</si>
  <si>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</si>
  <si>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</si>
  <si>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</si>
  <si>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</si>
  <si>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</si>
  <si>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</si>
  <si>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</si>
  <si>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</si>
  <si>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</si>
  <si>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</si>
  <si>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</si>
  <si>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</si>
  <si>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</si>
  <si>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</si>
  <si>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</si>
  <si>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</si>
  <si>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</si>
  <si>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</si>
  <si>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</si>
  <si>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</si>
  <si>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</si>
  <si>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</si>
  <si>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</si>
  <si>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</si>
  <si>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</si>
  <si>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</si>
  <si>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</si>
  <si>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</si>
  <si>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</si>
  <si>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</si>
  <si>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</si>
  <si>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</si>
  <si>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</si>
  <si>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</si>
  <si>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</si>
  <si>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</si>
  <si>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</si>
  <si>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</si>
  <si>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</si>
  <si>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</si>
  <si>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</si>
  <si>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</si>
  <si>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</si>
  <si>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</si>
  <si>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</si>
  <si>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</si>
  <si>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</si>
  <si>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</si>
  <si>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</si>
  <si>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</si>
  <si>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</si>
  <si>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</si>
  <si>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</si>
  <si>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</si>
  <si>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</si>
  <si>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</si>
  <si>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</si>
  <si>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</si>
  <si>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</si>
  <si>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</si>
  <si>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</si>
  <si>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</si>
  <si>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</si>
  <si>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</si>
  <si>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</si>
  <si>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</si>
  <si>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</si>
  <si>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</si>
  <si>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</si>
  <si>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</si>
  <si>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</si>
  <si>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</si>
  <si>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</si>
  <si>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</si>
  <si>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</si>
  <si>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</si>
  <si>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</si>
  <si>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</si>
  <si>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</si>
  <si>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</si>
  <si>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</si>
  <si>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</si>
  <si>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</si>
  <si>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</si>
  <si>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</si>
  <si>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</si>
  <si>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</si>
  <si>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</si>
  <si>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</si>
  <si>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</si>
  <si>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</si>
  <si>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</si>
  <si>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</si>
  <si>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</si>
  <si>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</si>
  <si>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</si>
  <si>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</si>
  <si>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</si>
  <si>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</si>
  <si>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</si>
  <si>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</si>
  <si>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</si>
  <si>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</si>
  <si>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</si>
  <si>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</si>
  <si>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</si>
  <si>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</si>
  <si>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</si>
  <si>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</si>
  <si>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</si>
  <si>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</si>
  <si>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</si>
  <si>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</si>
  <si>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</si>
  <si>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</si>
  <si>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</si>
  <si>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</si>
  <si>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</si>
  <si>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</si>
  <si>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</si>
  <si>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</si>
  <si>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</si>
  <si>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</si>
  <si>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</si>
  <si>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</si>
  <si>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</si>
  <si>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</si>
  <si>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</si>
  <si>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</si>
  <si>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</si>
  <si>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</si>
  <si>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</si>
  <si>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</si>
  <si>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</si>
  <si>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</si>
  <si>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</si>
  <si>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</si>
  <si>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</si>
  <si>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</si>
  <si>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</si>
  <si>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</si>
  <si>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</si>
  <si>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</si>
  <si>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</si>
  <si>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</si>
  <si>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</si>
  <si>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</si>
  <si>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</si>
  <si>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</si>
  <si>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</si>
  <si>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</si>
  <si>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</si>
  <si>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</si>
  <si>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</si>
  <si>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</si>
  <si>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</si>
  <si>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</si>
  <si>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</si>
  <si>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</si>
  <si>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</si>
  <si>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</si>
  <si>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</si>
  <si>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</si>
  <si>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</si>
  <si>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</si>
  <si>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</si>
  <si>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</si>
  <si>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</si>
  <si>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</si>
  <si>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</si>
  <si>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</si>
  <si>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</si>
  <si>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</si>
  <si>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</si>
  <si>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</si>
  <si>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</si>
  <si>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</si>
  <si>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</si>
  <si>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</si>
  <si>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</si>
  <si>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</si>
  <si>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</si>
  <si>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</si>
  <si>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</si>
  <si>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</si>
  <si>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</si>
  <si>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</si>
  <si>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</si>
  <si>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</si>
  <si>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</si>
  <si>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</si>
  <si>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</si>
  <si>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</si>
  <si>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</si>
  <si>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</si>
  <si>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</si>
  <si>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</si>
  <si>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</si>
  <si>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</si>
  <si>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</si>
  <si>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</si>
  <si>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</si>
  <si>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</si>
  <si>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</si>
  <si>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</si>
  <si>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</si>
  <si>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</si>
  <si>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</si>
  <si>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</si>
  <si>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</si>
  <si>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</si>
  <si>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</si>
  <si>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</si>
  <si>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</si>
  <si>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</si>
  <si>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</si>
  <si>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</si>
  <si>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</si>
  <si>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</si>
  <si>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</si>
  <si>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</si>
  <si>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</si>
  <si>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</si>
  <si>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</si>
  <si>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</si>
  <si>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</si>
  <si>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</si>
  <si>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</si>
  <si>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</si>
  <si>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</si>
  <si>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</si>
  <si>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</si>
  <si>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</si>
  <si>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</si>
  <si>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</si>
  <si>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</si>
  <si>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</si>
  <si>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</si>
  <si>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</si>
  <si>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</si>
  <si>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</si>
  <si>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</si>
  <si>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</si>
  <si>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</si>
  <si>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</si>
  <si>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</si>
  <si>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</si>
  <si>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</si>
  <si>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</si>
  <si>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</si>
  <si>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</si>
  <si>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</si>
  <si>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</si>
  <si>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</si>
  <si>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</si>
  <si>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</si>
  <si>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</si>
  <si>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</si>
  <si>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</si>
  <si>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</si>
  <si>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</si>
  <si>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</si>
  <si>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</si>
  <si>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</si>
  <si>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</si>
  <si>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</si>
  <si>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</si>
  <si>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</si>
  <si>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</si>
  <si>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</si>
  <si>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</si>
  <si>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</si>
  <si>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</si>
  <si>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</si>
  <si>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</si>
  <si>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</si>
  <si>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</si>
  <si>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</si>
  <si>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</si>
  <si>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</si>
  <si>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</si>
  <si>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</si>
  <si>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</si>
  <si>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</si>
  <si>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</si>
  <si>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</si>
  <si>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</si>
  <si>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</si>
  <si>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</si>
  <si>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</si>
  <si>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</si>
  <si>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</si>
  <si>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</si>
  <si>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</si>
  <si>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</si>
  <si>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</si>
  <si>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</si>
  <si>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</si>
  <si>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</si>
  <si>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</si>
  <si>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</si>
  <si>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</si>
  <si>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</si>
  <si>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</si>
  <si>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</si>
  <si>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</si>
  <si>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</si>
  <si>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</si>
  <si>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</si>
  <si>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</si>
  <si>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</si>
  <si>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</si>
  <si>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</si>
  <si>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</si>
  <si>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</si>
  <si>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</si>
  <si>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</si>
  <si>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</si>
  <si>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</si>
  <si>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</si>
  <si>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</si>
  <si>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</si>
  <si>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</si>
  <si>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</si>
  <si>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</si>
  <si>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</si>
  <si>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</si>
  <si>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</si>
  <si>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</si>
  <si>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</si>
  <si>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</si>
  <si>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</si>
  <si>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</si>
  <si>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</si>
  <si>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</si>
  <si>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</si>
  <si>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</si>
  <si>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</si>
  <si>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</si>
  <si>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</si>
  <si>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</si>
  <si>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</si>
  <si>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</si>
  <si>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</si>
  <si>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</si>
  <si>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</si>
  <si>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</si>
  <si>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</si>
  <si>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</si>
  <si>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</si>
  <si>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</si>
  <si>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</si>
  <si>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</si>
  <si>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</si>
  <si>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</si>
  <si>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</si>
  <si>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</si>
  <si>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</si>
  <si>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</si>
  <si>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</si>
  <si>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</si>
  <si>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</si>
  <si>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</si>
  <si>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</si>
  <si>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</si>
  <si>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</si>
  <si>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</si>
  <si>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</si>
  <si>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</si>
  <si>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</si>
  <si>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</si>
  <si>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</si>
  <si>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</si>
  <si>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</si>
  <si>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</si>
  <si>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</si>
  <si>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</si>
  <si>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</si>
  <si>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</si>
  <si>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</si>
  <si>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</si>
  <si>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</si>
  <si>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</si>
  <si>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</si>
  <si>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</si>
  <si>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</si>
  <si>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</si>
  <si>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</si>
  <si>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</si>
  <si>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</si>
  <si>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</si>
  <si>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</si>
  <si>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</si>
  <si>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</si>
  <si>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</si>
  <si>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</si>
  <si>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</si>
  <si>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</si>
  <si>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</si>
  <si>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</si>
  <si>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</si>
  <si>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</si>
  <si>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</si>
  <si>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</si>
  <si>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</si>
  <si>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</si>
  <si>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</si>
  <si>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</si>
  <si>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</si>
  <si>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</si>
  <si>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</si>
  <si>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</si>
  <si>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</si>
  <si>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</si>
  <si>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</si>
  <si>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</si>
  <si>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</si>
  <si>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</si>
  <si>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</si>
  <si>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</si>
  <si>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</si>
  <si>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</si>
  <si>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</si>
  <si>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</si>
  <si>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</si>
  <si>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</si>
  <si>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</si>
  <si>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</si>
  <si>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</si>
  <si>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</si>
  <si>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</si>
  <si>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</si>
  <si>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</si>
  <si>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</si>
  <si>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</si>
  <si>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</si>
  <si>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</si>
  <si>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</si>
  <si>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</si>
  <si>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</si>
  <si>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</si>
  <si>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</si>
  <si>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</si>
  <si>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</si>
  <si>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</si>
  <si>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</si>
  <si>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</si>
  <si>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</si>
  <si>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</si>
  <si>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</si>
  <si>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</si>
  <si>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</si>
  <si>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</si>
  <si>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</si>
  <si>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</si>
  <si>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</si>
  <si>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</si>
  <si>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</si>
  <si>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</si>
  <si>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</si>
  <si>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</si>
  <si>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</si>
  <si>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</si>
  <si>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</si>
  <si>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</si>
  <si>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</si>
  <si>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</si>
  <si>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</si>
  <si>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</si>
  <si>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</si>
  <si>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</si>
  <si>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</si>
  <si>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</si>
  <si>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</si>
  <si>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</si>
  <si>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</si>
  <si>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</si>
  <si>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</si>
  <si>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</si>
  <si>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</si>
  <si>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</si>
  <si>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</si>
  <si>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</si>
  <si>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</si>
  <si>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</si>
  <si>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</si>
  <si>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</si>
  <si>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</si>
  <si>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</si>
  <si>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</si>
  <si>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</si>
  <si>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</si>
  <si>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</si>
  <si>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</si>
  <si>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</si>
  <si>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</si>
  <si>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</si>
  <si>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</si>
  <si>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</si>
  <si>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</si>
  <si>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</si>
  <si>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</si>
  <si>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</si>
  <si>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</si>
  <si>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</si>
  <si>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</si>
  <si>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</si>
  <si>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</si>
  <si>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</si>
  <si>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</si>
  <si>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</si>
  <si>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</si>
  <si>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</si>
  <si>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</si>
  <si>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</si>
  <si>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</si>
  <si>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</si>
  <si>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</si>
  <si>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</si>
  <si>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</si>
  <si>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</si>
  <si>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</si>
  <si>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</si>
  <si>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</si>
  <si>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</si>
  <si>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</si>
  <si>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</si>
  <si>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</si>
  <si>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</si>
  <si>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</si>
  <si>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</si>
  <si>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</si>
  <si>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</si>
  <si>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</si>
  <si>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</si>
  <si>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</si>
  <si>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</si>
  <si>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</si>
  <si>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</si>
  <si>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</si>
  <si>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</si>
  <si>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</si>
  <si>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</si>
  <si>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</si>
  <si>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</si>
  <si>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</si>
  <si>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</si>
  <si>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</si>
  <si>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</si>
  <si>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</si>
  <si>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</si>
  <si>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</si>
  <si>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</si>
  <si>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</si>
  <si>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</si>
  <si>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</si>
  <si>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</si>
  <si>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</si>
  <si>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</si>
  <si>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</si>
  <si>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</si>
  <si>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</si>
  <si>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</si>
  <si>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</si>
  <si>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</si>
  <si>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</si>
  <si>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</si>
  <si>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</si>
  <si>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</si>
  <si>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</si>
  <si>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</si>
  <si>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</si>
  <si>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</si>
  <si>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</si>
  <si>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</si>
  <si>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</si>
  <si>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</si>
  <si>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</si>
  <si>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</si>
  <si>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</si>
  <si>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</si>
  <si>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</si>
  <si>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</si>
  <si>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</si>
  <si>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</si>
  <si>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</si>
  <si>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</si>
  <si>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</si>
  <si>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</si>
  <si>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</si>
  <si>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</si>
  <si>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</si>
  <si>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</si>
  <si>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</si>
  <si>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</si>
  <si>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</si>
  <si>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</si>
  <si>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</si>
  <si>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</si>
  <si>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</si>
  <si>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</si>
  <si>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</si>
  <si>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</si>
  <si>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</si>
  <si>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</si>
  <si>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</si>
  <si>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</si>
  <si>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</si>
  <si>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</si>
  <si>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</si>
  <si>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</si>
  <si>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</si>
  <si>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</si>
  <si>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</si>
  <si>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</si>
  <si>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</si>
  <si>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</si>
  <si>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</si>
  <si>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</si>
  <si>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</si>
  <si>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</si>
  <si>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</si>
  <si>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</si>
  <si>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</si>
  <si>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</si>
  <si>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</si>
  <si>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</si>
  <si>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</si>
  <si>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</si>
  <si>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</si>
  <si>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</si>
  <si>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</si>
  <si>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</si>
  <si>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</si>
  <si>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</si>
  <si>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</si>
  <si>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</si>
  <si>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</si>
  <si>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</si>
  <si>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</si>
  <si>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</si>
  <si>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</si>
  <si>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</si>
  <si>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</si>
  <si>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</si>
  <si>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</si>
  <si>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</si>
  <si>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</si>
  <si>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</si>
  <si>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</si>
  <si>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</si>
  <si>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</si>
  <si>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</si>
  <si>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</si>
  <si>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</si>
  <si>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</si>
  <si>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</si>
  <si>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</si>
  <si>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</si>
  <si>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</si>
  <si>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</si>
  <si>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</si>
  <si>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</si>
  <si>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</si>
  <si>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</si>
  <si>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</si>
  <si>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</si>
  <si>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</si>
  <si>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</si>
  <si>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</si>
  <si>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</si>
  <si>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</si>
  <si>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</si>
  <si>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</si>
  <si>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</si>
  <si>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</si>
  <si>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</si>
  <si>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</si>
  <si>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</si>
  <si>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</si>
  <si>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</si>
  <si>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</si>
  <si>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</si>
  <si>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</si>
  <si>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</si>
  <si>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</si>
  <si>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</si>
  <si>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</si>
  <si>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</si>
  <si>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</si>
  <si>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</si>
  <si>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</si>
  <si>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</si>
  <si>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</si>
  <si>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</si>
  <si>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</si>
  <si>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</si>
  <si>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</si>
  <si>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</si>
  <si>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</si>
  <si>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</si>
  <si>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</si>
  <si>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</si>
  <si>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</si>
  <si>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</si>
  <si>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</si>
  <si>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</si>
  <si>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</si>
  <si>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</si>
  <si>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</si>
  <si>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</si>
  <si>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</si>
  <si>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</si>
  <si>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</si>
  <si>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</si>
  <si>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</si>
  <si>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</si>
  <si>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</si>
  <si>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</si>
  <si>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</si>
  <si>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</si>
  <si>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</si>
  <si>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</si>
  <si>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</si>
  <si>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</si>
  <si>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</si>
  <si>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</si>
  <si>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</si>
  <si>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</si>
  <si>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</si>
  <si>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</si>
  <si>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</si>
  <si>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</si>
  <si>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</si>
  <si>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</si>
  <si>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</si>
  <si>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</si>
  <si>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</si>
  <si>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</si>
  <si>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</si>
  <si>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</si>
  <si>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</si>
  <si>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</si>
  <si>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</si>
  <si>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</si>
  <si>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</si>
  <si>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</si>
  <si>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</si>
  <si>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</si>
  <si>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</si>
  <si>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</si>
  <si>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</si>
  <si>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</si>
  <si>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</si>
  <si>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</si>
  <si>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</si>
  <si>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</si>
  <si>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</si>
  <si>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</si>
  <si>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</si>
  <si>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</si>
  <si>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</si>
  <si>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</si>
  <si>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</si>
  <si>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</si>
  <si>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</si>
  <si>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</si>
  <si>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</si>
  <si>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</si>
  <si>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</si>
  <si>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</si>
  <si>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</si>
  <si>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</si>
  <si>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</si>
  <si>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</si>
  <si>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</si>
  <si>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</si>
  <si>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</si>
  <si>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</si>
  <si>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</si>
  <si>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</si>
  <si>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</si>
  <si>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</si>
  <si>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</si>
  <si>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</si>
  <si>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</si>
  <si>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</si>
  <si>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</si>
  <si>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</si>
  <si>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</si>
  <si>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</si>
  <si>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</si>
  <si>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</si>
  <si>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</si>
  <si>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</si>
  <si>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</si>
  <si>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</si>
  <si>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</si>
  <si>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</si>
  <si>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</si>
  <si>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</si>
  <si>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</si>
  <si>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</si>
  <si>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</si>
  <si>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</si>
  <si>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</si>
  <si>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</si>
  <si>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</si>
  <si>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</si>
  <si>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</si>
  <si>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</si>
  <si>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</si>
  <si>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</si>
  <si>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</si>
  <si>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</si>
  <si>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</si>
  <si>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</si>
  <si>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</si>
  <si>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</si>
  <si>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</si>
  <si>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</si>
  <si>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</si>
  <si>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</si>
  <si>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</si>
  <si>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</si>
  <si>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</si>
  <si>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</si>
  <si>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</si>
  <si>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</si>
  <si>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</si>
  <si>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</si>
  <si>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</si>
  <si>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</si>
  <si>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</si>
  <si>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</si>
  <si>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</si>
  <si>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</si>
  <si>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</si>
  <si>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</si>
  <si>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</si>
  <si>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</si>
  <si>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</si>
  <si>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</si>
  <si>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</si>
  <si>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</si>
  <si>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</si>
  <si>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</si>
  <si>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</si>
  <si>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</si>
  <si>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</si>
  <si>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</si>
  <si>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</si>
  <si>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</si>
  <si>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</si>
  <si>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</si>
  <si>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</si>
  <si>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</si>
  <si>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</si>
  <si>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</si>
  <si>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</si>
  <si>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</si>
  <si>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</si>
  <si>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</si>
  <si>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</si>
  <si>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</si>
  <si>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</si>
  <si>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</si>
  <si>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</si>
  <si>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</si>
  <si>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</si>
  <si>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</si>
  <si>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</si>
  <si>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</si>
  <si>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</si>
  <si>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</si>
  <si>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</si>
  <si>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</si>
  <si>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</si>
  <si>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</si>
  <si>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</si>
  <si>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</si>
  <si>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</si>
  <si>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</si>
  <si>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</si>
  <si>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</si>
  <si>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</si>
  <si>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</si>
  <si>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</si>
  <si>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</si>
  <si>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</si>
  <si>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</si>
  <si>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</si>
  <si>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</si>
  <si>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</si>
  <si>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</si>
  <si>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</si>
  <si>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</si>
  <si>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</si>
  <si>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</si>
  <si>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</si>
  <si>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</si>
  <si>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</si>
  <si>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</si>
  <si>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</si>
  <si>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</si>
  <si>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</si>
  <si>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</si>
  <si>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</si>
  <si>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</si>
  <si>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</si>
  <si>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</si>
  <si>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</si>
  <si>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</si>
  <si>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</si>
  <si>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</si>
  <si>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</si>
  <si>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</si>
  <si>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</si>
  <si>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</si>
  <si>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</si>
  <si>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</si>
  <si>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</si>
  <si>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</si>
  <si>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</si>
  <si>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</si>
  <si>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</si>
  <si>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</si>
  <si>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</si>
  <si>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</si>
  <si>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</si>
  <si>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</si>
  <si>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</si>
  <si>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</si>
  <si>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</si>
  <si>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</si>
  <si>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</si>
  <si>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</si>
  <si>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</si>
  <si>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</si>
  <si>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</si>
  <si>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</si>
  <si>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</si>
  <si>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</si>
  <si>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</si>
  <si>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</si>
  <si>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</si>
  <si>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</si>
  <si>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</si>
  <si>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</si>
  <si>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</si>
  <si>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</si>
  <si>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</si>
  <si>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</si>
  <si>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</si>
  <si>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</si>
  <si>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</si>
  <si>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</si>
  <si>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</si>
  <si>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</si>
  <si>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</si>
  <si>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</si>
  <si>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</si>
  <si>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</si>
  <si>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</si>
  <si>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</si>
  <si>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</si>
  <si>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</si>
  <si>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</si>
  <si>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</si>
  <si>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</si>
  <si>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</si>
  <si>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</si>
  <si>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</si>
  <si>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</si>
  <si>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</si>
  <si>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</si>
  <si>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</si>
  <si>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</si>
  <si>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</si>
  <si>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</si>
  <si>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</si>
  <si>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</si>
  <si>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</si>
  <si>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</si>
  <si>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</si>
  <si>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</si>
  <si>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</si>
  <si>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</si>
  <si>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</si>
  <si>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</si>
  <si>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</si>
  <si>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</si>
  <si>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</si>
  <si>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</si>
  <si>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</si>
  <si>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</si>
  <si>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</si>
  <si>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</si>
  <si>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</si>
  <si>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</si>
  <si>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</si>
  <si>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</si>
  <si>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</si>
  <si>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</si>
  <si>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</si>
  <si>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</si>
  <si>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</si>
  <si>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</si>
  <si>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</si>
  <si>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</si>
  <si>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</si>
  <si>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</si>
  <si>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</si>
  <si>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</si>
  <si>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</si>
  <si>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</si>
  <si>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</si>
  <si>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</si>
  <si>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</si>
  <si>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</si>
  <si>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</si>
  <si>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</si>
  <si>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</si>
  <si>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</si>
  <si>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</si>
  <si>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</si>
  <si>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</si>
  <si>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</si>
  <si>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</si>
  <si>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</si>
  <si>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</si>
  <si>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</si>
  <si>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</si>
  <si>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</si>
  <si>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</si>
  <si>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</si>
  <si>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</si>
  <si>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</si>
  <si>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</si>
  <si>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</si>
  <si>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</si>
  <si>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</si>
  <si>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</si>
  <si>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</si>
  <si>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</si>
  <si>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</si>
  <si>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</si>
  <si>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</si>
  <si>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</si>
  <si>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</si>
  <si>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</si>
  <si>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</si>
  <si>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</si>
  <si>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</si>
  <si>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</si>
  <si>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</si>
  <si>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</si>
  <si>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</si>
  <si>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</si>
  <si>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</si>
  <si>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</si>
  <si>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</si>
  <si>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</si>
  <si>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</si>
  <si>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</si>
  <si>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</si>
  <si>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</si>
  <si>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</si>
  <si>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</si>
  <si>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</si>
  <si>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</si>
  <si>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</si>
  <si>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</si>
  <si>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</si>
  <si>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</si>
  <si>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</si>
  <si>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</si>
  <si>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</si>
  <si>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</si>
  <si>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</si>
  <si>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</si>
  <si>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</si>
  <si>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</si>
  <si>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</si>
  <si>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</si>
  <si>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</si>
  <si>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</si>
  <si>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</si>
  <si>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</si>
  <si>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</si>
  <si>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</si>
  <si>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</si>
  <si>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</si>
  <si>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</si>
  <si>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</si>
  <si>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</si>
  <si>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</si>
  <si>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</si>
  <si>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</si>
  <si>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</si>
  <si>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</si>
  <si>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</si>
  <si>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</si>
  <si>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</si>
  <si>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</si>
  <si>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</si>
  <si>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</si>
  <si>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</si>
  <si>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</si>
  <si>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</si>
  <si>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</si>
  <si>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</si>
  <si>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</si>
  <si>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</si>
  <si>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</si>
  <si>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</si>
  <si>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</si>
  <si>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</si>
  <si>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</si>
  <si>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</si>
  <si>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</si>
  <si>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</si>
  <si>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</si>
  <si>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</si>
  <si>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</si>
  <si>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</si>
  <si>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</si>
  <si>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</si>
  <si>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</si>
  <si>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</si>
  <si>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</si>
  <si>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</si>
  <si>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</si>
  <si>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</si>
  <si>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</si>
  <si>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</si>
  <si>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</si>
  <si>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</si>
  <si>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</si>
  <si>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</si>
  <si>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</si>
  <si>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</si>
  <si>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</si>
  <si>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</si>
  <si>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</si>
  <si>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</si>
  <si>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</si>
  <si>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</si>
  <si>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</si>
  <si>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</si>
  <si>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</si>
  <si>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</si>
  <si>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</si>
  <si>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</si>
  <si>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</si>
  <si>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</si>
  <si>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</si>
  <si>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</si>
  <si>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</si>
  <si>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</si>
  <si>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</si>
  <si>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</si>
  <si>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</si>
  <si>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</si>
  <si>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</si>
  <si>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</si>
  <si>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</si>
  <si>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</si>
  <si>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</si>
  <si>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</si>
  <si>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</si>
  <si>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</si>
  <si>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</si>
  <si>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</si>
  <si>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</si>
  <si>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</si>
  <si>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</si>
  <si>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</si>
  <si>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</si>
  <si>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</si>
  <si>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</si>
  <si>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</si>
  <si>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</si>
  <si>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</si>
  <si>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</si>
  <si>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</si>
  <si>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</si>
  <si>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</si>
  <si>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</si>
  <si>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</si>
  <si>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</si>
  <si>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</si>
  <si>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</si>
  <si>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</si>
  <si>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</si>
  <si>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</si>
  <si>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</si>
  <si>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</si>
  <si>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</si>
  <si>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</si>
  <si>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</si>
  <si>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</si>
  <si>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</si>
  <si>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</si>
  <si>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</si>
  <si>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</si>
  <si>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</si>
  <si>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</si>
  <si>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</si>
  <si>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</si>
  <si>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</si>
  <si>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</si>
  <si>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</si>
  <si>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</si>
  <si>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</si>
  <si>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</si>
  <si>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</si>
  <si>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</si>
  <si>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</si>
  <si>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</si>
  <si>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</si>
  <si>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</si>
  <si>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</si>
  <si>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</si>
  <si>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</si>
  <si>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</si>
  <si>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</si>
  <si>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</si>
  <si>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</si>
  <si>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</si>
  <si>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</si>
  <si>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</si>
  <si>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</si>
  <si>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</si>
  <si>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</si>
  <si>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</si>
  <si>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</si>
  <si>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</si>
  <si>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</si>
  <si>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</si>
  <si>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</si>
  <si>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</si>
  <si>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</si>
  <si>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</si>
  <si>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</si>
  <si>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</si>
  <si>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</si>
  <si>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</si>
  <si>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</si>
  <si>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</si>
  <si>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</si>
  <si>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</si>
  <si>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</si>
  <si>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</si>
  <si>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</si>
  <si>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</si>
  <si>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</si>
  <si>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</si>
  <si>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</si>
  <si>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</si>
  <si>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</si>
  <si>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</si>
  <si>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</si>
  <si>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</si>
  <si>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</si>
  <si>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</si>
  <si>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</si>
  <si>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</si>
  <si>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</si>
  <si>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</si>
  <si>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</si>
  <si>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</si>
  <si>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</si>
  <si>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</si>
  <si>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</si>
  <si>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</si>
  <si>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</si>
  <si>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</si>
  <si>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</si>
  <si>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</si>
  <si>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</si>
  <si>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</si>
  <si>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</si>
  <si>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</si>
  <si>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</si>
  <si>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</si>
  <si>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</si>
  <si>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</si>
  <si>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</si>
  <si>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</si>
  <si>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</si>
  <si>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</si>
  <si>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</si>
  <si>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</si>
  <si>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</si>
  <si>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</si>
  <si>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</si>
  <si>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</si>
  <si>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</si>
  <si>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</si>
  <si>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</si>
  <si>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</si>
  <si>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</si>
  <si>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</si>
  <si>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</si>
  <si>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</si>
  <si>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</si>
  <si>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</si>
  <si>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</si>
  <si>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</si>
  <si>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</si>
  <si>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</si>
  <si>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</si>
  <si>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</si>
  <si>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</si>
  <si>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</si>
  <si>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</si>
  <si>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</si>
  <si>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</si>
  <si>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</si>
  <si>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</si>
  <si>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</si>
  <si>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</si>
  <si>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</si>
  <si>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</si>
  <si>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</si>
  <si>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</si>
  <si>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</si>
  <si>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</si>
  <si>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</si>
  <si>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</si>
  <si>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</si>
  <si>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</si>
  <si>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</si>
  <si>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</si>
  <si>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</si>
  <si>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</si>
  <si>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</si>
  <si>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</si>
  <si>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</si>
  <si>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</si>
  <si>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</si>
  <si>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</si>
  <si>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</si>
  <si>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</si>
  <si>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</si>
  <si>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</si>
  <si>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</si>
  <si>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</si>
  <si>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</si>
  <si>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</si>
  <si>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</si>
  <si>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</si>
  <si>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</si>
  <si>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</si>
  <si>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</si>
  <si>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</si>
  <si>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</si>
  <si>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</si>
  <si>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</si>
  <si>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</si>
  <si>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</si>
  <si>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</si>
  <si>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</si>
  <si>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</si>
  <si>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</si>
  <si>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</si>
  <si>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</si>
  <si>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</si>
  <si>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</si>
  <si>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</si>
  <si>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</si>
  <si>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</si>
  <si>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</si>
  <si>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</si>
  <si>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</si>
  <si>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</si>
  <si>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</si>
  <si>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</si>
  <si>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</si>
  <si>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</si>
  <si>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</si>
  <si>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</si>
  <si>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</si>
  <si>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</si>
  <si>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</si>
  <si>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</si>
  <si>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</si>
  <si>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</si>
  <si>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</si>
  <si>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</si>
  <si>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</si>
  <si>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</si>
  <si>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</si>
  <si>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</si>
  <si>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</si>
  <si>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</si>
  <si>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</si>
  <si>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</si>
  <si>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</si>
  <si>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</si>
  <si>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</si>
  <si>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</si>
  <si>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</si>
  <si>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</si>
  <si>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</si>
  <si>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</si>
  <si>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</si>
  <si>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</si>
  <si>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</si>
  <si>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</si>
  <si>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</si>
  <si>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</si>
  <si>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</si>
  <si>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</si>
  <si>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</si>
  <si>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</si>
  <si>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</si>
  <si>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</si>
  <si>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</si>
  <si>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</si>
  <si>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</si>
  <si>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</si>
  <si>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</si>
  <si>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</si>
  <si>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</si>
  <si>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</si>
  <si>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</si>
  <si>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</si>
  <si>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</si>
  <si>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</si>
  <si>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</si>
  <si>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</si>
  <si>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</si>
  <si>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</si>
  <si>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</si>
  <si>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</si>
  <si>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</si>
  <si>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</si>
  <si>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</si>
  <si>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</si>
  <si>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</si>
  <si>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</si>
  <si>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</si>
  <si>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</si>
  <si>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</si>
  <si>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</si>
  <si>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</si>
  <si>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</si>
  <si>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</si>
  <si>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</si>
  <si>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</si>
  <si>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</si>
  <si>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</si>
  <si>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</si>
  <si>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</si>
  <si>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</si>
  <si>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</si>
  <si>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</si>
  <si>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</si>
  <si>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</si>
  <si>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</si>
  <si>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</si>
  <si>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</si>
  <si>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</si>
  <si>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</si>
  <si>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</si>
  <si>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</si>
  <si>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</si>
  <si>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</si>
  <si>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</si>
  <si>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</si>
  <si>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</si>
  <si>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</si>
  <si>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</si>
  <si>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</si>
  <si>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</si>
  <si>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</si>
  <si>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</si>
  <si>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</si>
  <si>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</si>
  <si>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</si>
  <si>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</si>
  <si>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</si>
  <si>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</si>
  <si>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</si>
  <si>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</si>
  <si>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</si>
  <si>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</si>
  <si>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</si>
  <si>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</si>
  <si>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</si>
  <si>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</si>
  <si>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</si>
  <si>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</si>
  <si>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</si>
  <si>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</si>
  <si>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</si>
  <si>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</si>
  <si>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</si>
  <si>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</si>
  <si>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</si>
  <si>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</si>
  <si>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</si>
  <si>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</si>
  <si>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</si>
  <si>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</si>
  <si>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</si>
  <si>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</si>
  <si>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</si>
  <si>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</si>
  <si>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</si>
  <si>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</si>
  <si>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</si>
  <si>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</si>
  <si>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</si>
  <si>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</si>
  <si>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</si>
  <si>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</si>
  <si>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</si>
  <si>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</si>
  <si>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</si>
  <si>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</si>
  <si>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</si>
  <si>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</si>
  <si>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</si>
  <si>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</si>
  <si>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</si>
  <si>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</si>
  <si>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</si>
  <si>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</si>
  <si>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</si>
  <si>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</si>
  <si>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</si>
  <si>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</si>
  <si>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</si>
  <si>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</si>
  <si>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</si>
  <si>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</si>
  <si>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</si>
  <si>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</si>
  <si>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</si>
  <si>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</si>
  <si>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</si>
  <si>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</si>
  <si>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</si>
  <si>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</si>
  <si>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</si>
  <si>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</si>
  <si>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</si>
  <si>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</si>
  <si>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</si>
  <si>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</si>
  <si>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</si>
  <si>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</si>
  <si>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</si>
  <si>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</si>
  <si>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</si>
  <si>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</si>
  <si>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</si>
  <si>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</si>
  <si>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</si>
  <si>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</si>
  <si>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</si>
  <si>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</si>
  <si>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</si>
  <si>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</si>
  <si>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</si>
  <si>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</si>
  <si>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</si>
  <si>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</si>
  <si>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</si>
  <si>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</si>
  <si>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</si>
  <si>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</si>
  <si>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</si>
  <si>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</si>
  <si>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</si>
  <si>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</si>
  <si>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</si>
  <si>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</si>
  <si>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</si>
  <si>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</si>
  <si>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</si>
  <si>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</si>
  <si>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</si>
  <si>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</si>
  <si>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</si>
  <si>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</si>
  <si>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</si>
  <si>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</si>
  <si>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</si>
  <si>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</si>
  <si>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</si>
  <si>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</si>
  <si>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</si>
  <si>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</si>
  <si>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</si>
  <si>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</si>
  <si>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</si>
  <si>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</si>
  <si>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</si>
  <si>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</si>
  <si>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</si>
  <si>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</si>
  <si>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</si>
  <si>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</si>
  <si>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</si>
  <si>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</si>
  <si>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</si>
  <si>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</si>
  <si>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</si>
  <si>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</si>
  <si>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</si>
  <si>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</si>
  <si>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</si>
  <si>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</si>
  <si>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</si>
  <si>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</si>
  <si>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</si>
  <si>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</si>
  <si>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</si>
  <si>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</si>
  <si>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</si>
  <si>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</si>
  <si>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</si>
  <si>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</si>
  <si>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</si>
  <si>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</si>
  <si>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</si>
  <si>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</si>
  <si>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</si>
  <si>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</si>
  <si>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</si>
  <si>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</si>
  <si>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</si>
  <si>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</si>
  <si>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</si>
  <si>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</si>
  <si>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</si>
  <si>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</si>
  <si>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</si>
  <si>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</si>
  <si>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</si>
  <si>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</si>
  <si>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</si>
  <si>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</si>
  <si>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</si>
  <si>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</si>
  <si>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</si>
  <si>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</si>
  <si>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</si>
  <si>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</si>
  <si>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</si>
  <si>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</si>
  <si>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</si>
  <si>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</si>
  <si>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</si>
  <si>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</si>
  <si>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</si>
  <si>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</si>
  <si>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</si>
  <si>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</si>
  <si>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</si>
  <si>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</si>
  <si>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</si>
  <si>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</si>
  <si>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</si>
  <si>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</si>
  <si>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</si>
  <si>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</si>
  <si>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</si>
  <si>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</si>
  <si>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</si>
  <si>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</si>
  <si>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</si>
  <si>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</si>
  <si>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</si>
  <si>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</si>
  <si>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</si>
  <si>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</si>
  <si>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</si>
  <si>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</si>
  <si>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</si>
  <si>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</si>
  <si>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</si>
  <si>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</si>
  <si>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</si>
  <si>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</si>
  <si>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</si>
  <si>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</si>
  <si>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</si>
  <si>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</si>
  <si>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</si>
  <si>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</si>
  <si>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</si>
  <si>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</si>
  <si>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</si>
  <si>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</si>
  <si>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</si>
  <si>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</si>
  <si>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</si>
  <si>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</si>
  <si>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</si>
  <si>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</si>
  <si>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</si>
  <si>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</si>
  <si>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</si>
  <si>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</si>
  <si>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</si>
  <si>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</si>
  <si>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</si>
  <si>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</si>
  <si>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</si>
  <si>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</si>
  <si>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</si>
  <si>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</si>
  <si>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</si>
  <si>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</si>
  <si>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</si>
  <si>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</si>
  <si>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</si>
  <si>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</si>
  <si>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</si>
  <si>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</si>
  <si>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</si>
  <si>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</si>
  <si>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</si>
  <si>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</si>
  <si>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</si>
  <si>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</si>
  <si>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</si>
  <si>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</si>
  <si>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</si>
  <si>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</si>
  <si>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</si>
  <si>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</si>
  <si>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</si>
  <si>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</si>
  <si>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</si>
  <si>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</si>
  <si>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</si>
  <si>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</si>
  <si>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</si>
  <si>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</si>
  <si>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</si>
  <si>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</si>
  <si>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</si>
  <si>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</si>
  <si>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</si>
  <si>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</si>
  <si>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</si>
  <si>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</si>
  <si>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</si>
  <si>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</si>
  <si>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</si>
  <si>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</si>
  <si>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</si>
  <si>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</si>
  <si>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</si>
  <si>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</si>
  <si>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</si>
  <si>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</si>
  <si>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</si>
  <si>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</si>
  <si>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</si>
  <si>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</si>
  <si>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</si>
  <si>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</si>
  <si>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</si>
  <si>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</si>
  <si>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</si>
  <si>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</si>
  <si>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</si>
  <si>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</si>
  <si>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</si>
  <si>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</si>
  <si>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</si>
  <si>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</si>
  <si>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</si>
  <si>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</si>
  <si>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</si>
  <si>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</si>
  <si>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</si>
  <si>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</si>
  <si>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</si>
  <si>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</si>
  <si>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</si>
  <si>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</si>
  <si>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</si>
  <si>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</si>
  <si>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</si>
  <si>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</si>
  <si>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</si>
  <si>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</si>
  <si>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</si>
  <si>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</si>
  <si>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</si>
  <si>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</si>
  <si>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</si>
  <si>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</si>
  <si>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</si>
  <si>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</si>
  <si>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</si>
  <si>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</si>
  <si>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</si>
  <si>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</si>
  <si>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</si>
  <si>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</si>
  <si>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</si>
  <si>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</si>
  <si>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</si>
  <si>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</si>
  <si>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</si>
  <si>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</si>
  <si>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</si>
  <si>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</si>
  <si>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</si>
  <si>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</si>
  <si>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</si>
  <si>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</si>
  <si>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</si>
  <si>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</si>
  <si>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</si>
  <si>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</si>
  <si>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</si>
  <si>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</si>
  <si>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</si>
  <si>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</si>
  <si>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</si>
  <si>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</si>
  <si>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</si>
  <si>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</si>
  <si>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</si>
  <si>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</si>
  <si>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</si>
  <si>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</si>
  <si>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</si>
  <si>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</si>
  <si>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</si>
  <si>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</si>
  <si>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</si>
  <si>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</si>
  <si>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</si>
  <si>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</si>
  <si>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</si>
  <si>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</si>
  <si>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</si>
  <si>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</si>
  <si>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</si>
  <si>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</si>
  <si>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</si>
  <si>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</si>
  <si>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</si>
  <si>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</si>
  <si>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</si>
  <si>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</si>
  <si>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</si>
  <si>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</si>
  <si>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</si>
  <si>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</si>
  <si>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</si>
  <si>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</si>
  <si>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</si>
  <si>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</si>
  <si>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</si>
  <si>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</si>
  <si>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</si>
  <si>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</si>
  <si>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</si>
  <si>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</si>
  <si>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</si>
  <si>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</si>
  <si>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</si>
  <si>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</si>
  <si>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</si>
  <si>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</si>
  <si>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</si>
  <si>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</si>
  <si>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</si>
  <si>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</si>
  <si>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</si>
  <si>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</si>
  <si>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</si>
  <si>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</si>
  <si>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</si>
  <si>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</si>
  <si>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</si>
  <si>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</si>
  <si>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</si>
  <si>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</si>
  <si>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</si>
  <si>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</si>
  <si>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</si>
  <si>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</si>
  <si>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</si>
  <si>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</si>
  <si>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</si>
  <si>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</si>
  <si>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</si>
  <si>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</si>
  <si>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</si>
  <si>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</si>
  <si>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</si>
  <si>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</si>
  <si>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</si>
  <si>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</si>
  <si>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</si>
  <si>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</si>
  <si>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</si>
  <si>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</si>
  <si>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</si>
  <si>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</si>
  <si>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</si>
  <si>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</si>
  <si>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</si>
  <si>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</si>
  <si>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</si>
  <si>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</si>
  <si>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</si>
  <si>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</si>
  <si>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</si>
  <si>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</si>
  <si>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</si>
  <si>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</si>
  <si>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</si>
  <si>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</si>
  <si>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</si>
  <si>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</si>
  <si>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</si>
  <si>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</si>
  <si>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</si>
  <si>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</si>
  <si>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</si>
  <si>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</si>
  <si>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</si>
  <si>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</si>
  <si>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</si>
  <si>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</si>
  <si>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</si>
  <si>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</si>
  <si>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</si>
  <si>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</si>
  <si>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</si>
  <si>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</si>
  <si>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</si>
  <si>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</si>
  <si>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</si>
  <si>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</si>
  <si>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</si>
  <si>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</si>
  <si>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</si>
  <si>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</si>
  <si>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</si>
  <si>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</si>
  <si>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</si>
  <si>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</si>
  <si>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</si>
  <si>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</si>
  <si>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</si>
  <si>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</si>
  <si>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</si>
  <si>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</si>
  <si>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</si>
  <si>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</si>
  <si>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</si>
  <si>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</si>
  <si>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</si>
  <si>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</si>
  <si>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</si>
  <si>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</si>
  <si>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</si>
  <si>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</si>
  <si>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</si>
  <si>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</si>
  <si>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</si>
  <si>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</si>
  <si>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</si>
  <si>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</si>
  <si>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</si>
  <si>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</si>
  <si>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</si>
  <si>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</si>
  <si>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</si>
  <si>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</si>
  <si>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</si>
  <si>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</si>
  <si>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</si>
  <si>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</si>
  <si>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</si>
  <si>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</si>
  <si>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</si>
  <si>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</si>
  <si>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</si>
  <si>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</si>
  <si>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</si>
  <si>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</si>
  <si>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</si>
  <si>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</si>
  <si>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</si>
  <si>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</si>
  <si>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</si>
  <si>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</si>
  <si>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</si>
  <si>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</si>
  <si>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</si>
  <si>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</si>
  <si>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</si>
  <si>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</si>
  <si>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</si>
  <si>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</si>
  <si>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</si>
  <si>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</si>
  <si>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</si>
  <si>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</si>
  <si>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</si>
  <si>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</si>
  <si>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</si>
  <si>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</si>
  <si>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</si>
  <si>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</si>
  <si>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</si>
  <si>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</si>
  <si>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</si>
  <si>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</si>
  <si>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</si>
  <si>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</si>
  <si>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</si>
  <si>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</si>
  <si>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</si>
  <si>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</si>
  <si>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</si>
  <si>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</si>
  <si>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</si>
  <si>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</si>
  <si>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</si>
  <si>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</si>
  <si>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</si>
  <si>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</si>
  <si>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</si>
  <si>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</si>
  <si>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</si>
  <si>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</si>
  <si>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</si>
  <si>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</si>
  <si>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</si>
  <si>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</si>
  <si>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</si>
  <si>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</si>
  <si>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</si>
  <si>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</si>
  <si>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</si>
  <si>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</si>
  <si>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</si>
  <si>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</si>
  <si>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</si>
  <si>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</si>
  <si>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</si>
  <si>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</si>
  <si>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</si>
  <si>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</si>
  <si>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</si>
  <si>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</si>
  <si>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</si>
  <si>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</si>
  <si>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</si>
  <si>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</si>
  <si>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</si>
  <si>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</si>
  <si>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</si>
  <si>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</si>
  <si>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</si>
  <si>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</si>
  <si>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</si>
  <si>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</si>
  <si>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</si>
  <si>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</si>
  <si>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</si>
  <si>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</si>
  <si>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</si>
  <si>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</si>
  <si>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</si>
  <si>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</si>
  <si>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</si>
  <si>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</si>
  <si>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</si>
  <si>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</si>
  <si>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</si>
  <si>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</si>
  <si>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</si>
  <si>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</si>
  <si>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</si>
  <si>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</si>
  <si>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</si>
  <si>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</si>
  <si>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</si>
  <si>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</si>
  <si>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</si>
  <si>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</si>
  <si>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</si>
  <si>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</si>
  <si>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</si>
  <si>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</si>
  <si>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</si>
  <si>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</si>
  <si>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</si>
  <si>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</si>
  <si>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</si>
  <si>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</si>
  <si>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</si>
  <si>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</si>
  <si>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</si>
  <si>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</si>
  <si>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</si>
  <si>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</si>
  <si>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</si>
  <si>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</si>
  <si>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</si>
  <si>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</si>
  <si>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</si>
  <si>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</si>
  <si>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</si>
  <si>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</si>
  <si>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</si>
  <si>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</si>
  <si>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</si>
  <si>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</si>
  <si>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</si>
  <si>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</si>
  <si>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</si>
  <si>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</si>
  <si>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</si>
  <si>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</si>
  <si>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</si>
  <si>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</si>
  <si>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</si>
  <si>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</si>
  <si>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</si>
  <si>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</si>
  <si>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</si>
  <si>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</si>
  <si>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</si>
  <si>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</si>
  <si>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</si>
  <si>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</si>
  <si>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</si>
  <si>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</si>
  <si>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</si>
  <si>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</si>
  <si>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</si>
  <si>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</si>
  <si>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</si>
  <si>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</si>
  <si>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</si>
  <si>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</si>
  <si>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</si>
  <si>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</si>
  <si>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</si>
  <si>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</si>
  <si>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</si>
  <si>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</si>
  <si>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</si>
  <si>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</si>
  <si>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</si>
  <si>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</si>
  <si>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</si>
  <si>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</si>
  <si>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</si>
  <si>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</si>
  <si>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</si>
  <si>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</si>
  <si>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</si>
  <si>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</si>
  <si>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</si>
  <si>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</si>
  <si>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</si>
  <si>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</si>
  <si>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</si>
  <si>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</si>
  <si>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</si>
  <si>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</si>
  <si>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</si>
  <si>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</si>
  <si>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</si>
  <si>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</si>
  <si>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</si>
  <si>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</si>
  <si>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</si>
  <si>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</si>
  <si>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</si>
  <si>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</si>
  <si>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</si>
  <si>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</si>
  <si>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</si>
  <si>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</si>
  <si>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</si>
  <si>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</si>
  <si>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</si>
  <si>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</si>
  <si>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</si>
  <si>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</si>
  <si>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</si>
  <si>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</si>
  <si>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</si>
  <si>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</si>
  <si>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</si>
  <si>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</si>
  <si>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</si>
  <si>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</si>
  <si>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</si>
  <si>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</si>
  <si>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</si>
  <si>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</si>
  <si>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</si>
  <si>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</si>
  <si>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</si>
  <si>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</si>
  <si>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</si>
  <si>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</si>
  <si>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</si>
  <si>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</si>
  <si>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</si>
  <si>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</si>
  <si>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</si>
  <si>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</si>
  <si>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</si>
  <si>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</si>
  <si>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</si>
  <si>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</si>
  <si>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</si>
  <si>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</si>
  <si>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</si>
  <si>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</si>
  <si>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</si>
  <si>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</si>
  <si>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</si>
  <si>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</si>
  <si>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</si>
  <si>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</si>
  <si>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</si>
  <si>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</si>
  <si>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</si>
  <si>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</si>
  <si>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</si>
  <si>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</si>
  <si>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</si>
  <si>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</si>
  <si>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</si>
  <si>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</si>
  <si>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</si>
  <si>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</si>
  <si>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</si>
  <si>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</si>
  <si>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</si>
  <si>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</si>
  <si>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</si>
  <si>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</si>
  <si>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</si>
  <si>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</si>
  <si>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</si>
  <si>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</si>
  <si>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</si>
  <si>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</si>
  <si>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</si>
  <si>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</si>
  <si>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</si>
  <si>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</si>
  <si>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</si>
  <si>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</si>
  <si>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</si>
  <si>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</si>
  <si>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</si>
  <si>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</si>
  <si>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</si>
  <si>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</si>
  <si>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</si>
  <si>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</si>
  <si>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</si>
  <si>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</si>
  <si>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</si>
  <si>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</si>
  <si>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</si>
  <si>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</si>
  <si>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</si>
  <si>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</si>
  <si>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</si>
  <si>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</si>
  <si>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</si>
  <si>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</si>
  <si>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</si>
  <si>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</si>
  <si>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</si>
  <si>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</si>
  <si>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</si>
  <si>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</si>
  <si>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</si>
  <si>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</si>
  <si>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</si>
  <si>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</si>
  <si>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</si>
  <si>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</si>
  <si>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</si>
  <si>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</si>
  <si>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</si>
  <si>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</si>
  <si>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</si>
  <si>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</si>
  <si>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</si>
  <si>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</si>
  <si>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</si>
  <si>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</si>
  <si>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</si>
  <si>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</si>
  <si>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</si>
  <si>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</si>
  <si>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</si>
  <si>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</si>
  <si>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</si>
  <si>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</si>
  <si>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</si>
  <si>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</si>
  <si>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</si>
  <si>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</si>
  <si>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</si>
  <si>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</si>
  <si>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</si>
  <si>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</si>
  <si>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</si>
  <si>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</si>
  <si>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</si>
  <si>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</si>
  <si>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</si>
  <si>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</si>
  <si>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</si>
  <si>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</si>
  <si>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</si>
  <si>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</si>
  <si>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</si>
  <si>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</si>
  <si>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</si>
  <si>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</si>
  <si>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</si>
  <si>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</si>
  <si>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</si>
  <si>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</si>
  <si>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</si>
  <si>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</si>
  <si>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</si>
  <si>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</si>
  <si>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</si>
  <si>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</si>
  <si>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</si>
  <si>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</si>
  <si>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</si>
  <si>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</si>
  <si>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</si>
  <si>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</si>
  <si>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</si>
  <si>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</si>
  <si>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</si>
  <si>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</si>
  <si>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</si>
  <si>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</si>
  <si>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</si>
  <si>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</si>
  <si>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</si>
  <si>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</si>
  <si>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</si>
  <si>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</si>
  <si>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</si>
  <si>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</si>
  <si>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</si>
  <si>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</si>
  <si>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</si>
  <si>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</si>
  <si>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</si>
  <si>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</si>
  <si>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</si>
  <si>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</si>
  <si>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</si>
  <si>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</si>
  <si>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</si>
  <si>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</si>
  <si>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</si>
  <si>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</si>
  <si>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</si>
  <si>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</si>
  <si>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</si>
  <si>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</si>
  <si>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</si>
  <si>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</si>
  <si>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</si>
  <si>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</si>
  <si>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</si>
  <si>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</si>
  <si>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</si>
  <si>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</si>
  <si>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</si>
  <si>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</si>
  <si>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</si>
  <si>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</si>
  <si>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</si>
  <si>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</si>
  <si>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</si>
  <si>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</si>
  <si>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</si>
  <si>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</si>
  <si>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</si>
  <si>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</si>
  <si>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</si>
  <si>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</si>
  <si>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</si>
  <si>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</si>
  <si>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</si>
  <si>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</si>
  <si>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</si>
  <si>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</si>
  <si>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</si>
  <si>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</si>
  <si>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</si>
  <si>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</si>
  <si>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</si>
  <si>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</si>
  <si>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</si>
  <si>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</si>
  <si>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</si>
  <si>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</si>
  <si>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</si>
  <si>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</si>
  <si>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</si>
  <si>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</si>
  <si>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</si>
  <si>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</si>
  <si>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</si>
  <si>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</si>
  <si>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</si>
  <si>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</si>
  <si>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</si>
  <si>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</si>
  <si>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</si>
  <si>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</si>
  <si>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</si>
  <si>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</si>
  <si>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</si>
  <si>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</si>
  <si>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</si>
  <si>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</si>
  <si>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</si>
  <si>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</si>
  <si>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</si>
  <si>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</si>
  <si>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</si>
  <si>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</si>
  <si>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</si>
  <si>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</si>
  <si>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</si>
  <si>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</si>
  <si>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</si>
  <si>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</si>
  <si>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</si>
  <si>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</si>
  <si>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</si>
  <si>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</si>
  <si>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</si>
  <si>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</si>
  <si>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</si>
  <si>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</si>
  <si>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</si>
  <si>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</si>
  <si>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</si>
  <si>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</si>
  <si>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</si>
  <si>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</si>
  <si>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</si>
  <si>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</si>
  <si>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</si>
  <si>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</si>
  <si>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</si>
  <si>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</si>
  <si>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</si>
  <si>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</si>
  <si>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</si>
  <si>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</si>
  <si>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</si>
  <si>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</si>
  <si>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</si>
  <si>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</si>
  <si>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</si>
  <si>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</si>
  <si>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</si>
  <si>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</si>
  <si>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</si>
  <si>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</si>
  <si>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</si>
  <si>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</si>
  <si>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</si>
  <si>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</si>
  <si>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</si>
  <si>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</si>
  <si>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</si>
  <si>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</si>
  <si>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</si>
  <si>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</si>
  <si>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</si>
  <si>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</si>
  <si>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</si>
  <si>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</si>
  <si>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</si>
  <si>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</si>
  <si>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</si>
  <si>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</si>
  <si>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</si>
  <si>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</si>
  <si>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</si>
  <si>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</si>
  <si>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</si>
  <si>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</si>
  <si>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</si>
  <si>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</si>
  <si>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</si>
  <si>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</si>
  <si>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</si>
  <si>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</si>
  <si>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</si>
  <si>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</si>
  <si>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</si>
  <si>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</si>
  <si>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</si>
  <si>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</si>
  <si>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</si>
  <si>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</si>
  <si>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</si>
  <si>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</si>
  <si>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</si>
  <si>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</si>
  <si>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</si>
  <si>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</si>
  <si>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</si>
  <si>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</si>
  <si>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</si>
  <si>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</si>
  <si>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</si>
  <si>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</si>
  <si>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</si>
  <si>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</si>
  <si>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</si>
  <si>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</si>
  <si>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</si>
  <si>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</si>
  <si>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</si>
  <si>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</si>
  <si>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</si>
  <si>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</si>
  <si>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</si>
  <si>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</si>
  <si>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</si>
  <si>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</si>
  <si>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</si>
  <si>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</si>
  <si>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</si>
  <si>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</si>
  <si>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</si>
  <si>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</si>
  <si>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</si>
  <si>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</si>
  <si>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</si>
  <si>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</si>
  <si>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</si>
  <si>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</si>
  <si>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</si>
  <si>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</si>
  <si>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</si>
  <si>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</si>
  <si>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</si>
  <si>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</si>
  <si>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</si>
  <si>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</si>
  <si>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</si>
  <si>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</si>
  <si>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</si>
  <si>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</si>
  <si>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</si>
  <si>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</si>
  <si>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</si>
  <si>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</si>
  <si>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</si>
  <si>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</si>
  <si>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</si>
  <si>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</si>
  <si>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</si>
  <si>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</si>
  <si>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</si>
  <si>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</si>
  <si>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</si>
  <si>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</si>
  <si>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</si>
  <si>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</si>
  <si>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</si>
  <si>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</si>
  <si>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</si>
  <si>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</si>
  <si>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</si>
  <si>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</si>
  <si>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</si>
  <si>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</si>
  <si>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</si>
  <si>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</si>
  <si>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</si>
  <si>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</si>
  <si>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</si>
  <si>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</si>
  <si>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</si>
  <si>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</si>
  <si>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</si>
  <si>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</si>
  <si>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</si>
  <si>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</si>
  <si>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</si>
  <si>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</si>
  <si>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</si>
  <si>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</si>
  <si>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</si>
  <si>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</si>
  <si>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</si>
  <si>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</si>
  <si>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</si>
  <si>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</si>
  <si>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</si>
  <si>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</si>
  <si>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</si>
  <si>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</si>
  <si>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</si>
  <si>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</si>
  <si>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</si>
  <si>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</si>
  <si>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</si>
  <si>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</si>
  <si>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</si>
  <si>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</si>
  <si>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</si>
  <si>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</si>
  <si>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</si>
  <si>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</si>
  <si>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</si>
  <si>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</si>
  <si>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</si>
  <si>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</si>
  <si>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</si>
  <si>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</si>
  <si>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</si>
  <si>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</si>
  <si>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</si>
  <si>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</si>
  <si>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</si>
  <si>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</si>
  <si>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</si>
  <si>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</si>
  <si>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</si>
  <si>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</si>
  <si>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</si>
  <si>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</si>
  <si>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</si>
  <si>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</si>
  <si>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</si>
  <si>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</si>
  <si>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</si>
  <si>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</si>
  <si>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</si>
  <si>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</si>
  <si>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</si>
  <si>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</si>
  <si>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</si>
  <si>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</si>
  <si>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</si>
  <si>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</si>
  <si>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</si>
  <si>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</si>
  <si>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</si>
  <si>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</si>
  <si>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</si>
  <si>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</si>
  <si>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</si>
  <si>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</si>
  <si>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</si>
  <si>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</si>
  <si>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</si>
  <si>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</si>
  <si>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</si>
  <si>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</si>
  <si>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</si>
  <si>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</si>
  <si>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</si>
  <si>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</si>
  <si>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</si>
  <si>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</si>
  <si>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</si>
  <si>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</si>
  <si>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</si>
  <si>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</si>
  <si>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</si>
  <si>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</si>
  <si>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</si>
  <si>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</si>
  <si>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</si>
  <si>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</si>
  <si>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</si>
  <si>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</si>
  <si>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</si>
  <si>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</si>
  <si>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</si>
  <si>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</si>
  <si>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</si>
  <si>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</si>
  <si>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</si>
  <si>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</si>
  <si>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</si>
  <si>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</si>
  <si>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</si>
  <si>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</si>
  <si>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</si>
  <si>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</si>
  <si>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</si>
  <si>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</si>
  <si>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</si>
  <si>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</si>
  <si>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</si>
  <si>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</si>
  <si>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</si>
  <si>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</si>
  <si>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</si>
  <si>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</si>
  <si>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</si>
  <si>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</si>
  <si>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</si>
  <si>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</si>
  <si>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</si>
  <si>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</si>
  <si>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</si>
  <si>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</si>
  <si>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</si>
  <si>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</si>
  <si>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</si>
  <si>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</si>
  <si>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</si>
  <si>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</si>
  <si>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</si>
  <si>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</si>
  <si>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</si>
  <si>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</si>
  <si>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</si>
  <si>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</si>
  <si>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</si>
  <si>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</si>
  <si>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</si>
  <si>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</si>
  <si>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</si>
  <si>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</si>
  <si>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</si>
  <si>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</si>
  <si>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</si>
  <si>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</si>
  <si>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</si>
  <si>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</si>
  <si>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</si>
  <si>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</si>
  <si>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</si>
  <si>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</si>
  <si>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</si>
  <si>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</si>
  <si>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</si>
  <si>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</si>
  <si>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</si>
  <si>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</si>
  <si>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</si>
  <si>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</si>
  <si>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</si>
  <si>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</si>
  <si>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</si>
  <si>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</si>
  <si>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</si>
  <si>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</si>
  <si>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</si>
  <si>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</si>
  <si>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</si>
  <si>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</si>
  <si>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</si>
  <si>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</si>
  <si>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</si>
  <si>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</si>
  <si>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</si>
  <si>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</si>
  <si>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</si>
  <si>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</si>
  <si>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</si>
  <si>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</si>
  <si>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</si>
  <si>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</si>
  <si>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</si>
  <si>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</si>
  <si>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</si>
  <si>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</si>
  <si>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</si>
  <si>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</si>
  <si>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</si>
  <si>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</si>
  <si>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</si>
  <si>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</si>
  <si>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</si>
  <si>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</si>
  <si>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</si>
  <si>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</si>
  <si>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</si>
  <si>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</si>
  <si>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</si>
  <si>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</si>
  <si>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</si>
  <si>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</si>
  <si>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</si>
  <si>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</si>
  <si>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</si>
  <si>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</si>
  <si>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</si>
  <si>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</si>
  <si>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</si>
  <si>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</si>
  <si>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</si>
  <si>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</si>
  <si>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</si>
  <si>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</si>
  <si>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</si>
  <si>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</si>
  <si>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</si>
  <si>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</si>
  <si>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</si>
  <si>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</si>
  <si>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</si>
  <si>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</si>
  <si>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</si>
  <si>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</si>
  <si>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</si>
  <si>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</si>
  <si>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</si>
  <si>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</si>
  <si>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</si>
  <si>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</si>
  <si>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</si>
  <si>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</si>
  <si>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</si>
  <si>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</si>
  <si>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</si>
  <si>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</si>
  <si>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</si>
  <si>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</si>
  <si>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</si>
  <si>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</si>
  <si>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</si>
  <si>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</si>
  <si>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</si>
  <si>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</si>
  <si>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</si>
  <si>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</si>
  <si>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</si>
  <si>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</si>
  <si>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</si>
  <si>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</si>
  <si>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</si>
  <si>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</si>
  <si>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</si>
  <si>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</si>
  <si>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</si>
  <si>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</si>
  <si>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</si>
  <si>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</si>
  <si>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</si>
  <si>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</si>
  <si>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</si>
  <si>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</si>
  <si>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</si>
  <si>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</si>
  <si>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</si>
  <si>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</si>
  <si>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</si>
  <si>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</si>
  <si>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</si>
  <si>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</si>
  <si>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</si>
  <si>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</si>
  <si>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</si>
  <si>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</si>
  <si>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</si>
  <si>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</si>
  <si>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</si>
  <si>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</si>
  <si>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</si>
  <si>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</si>
  <si>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</si>
  <si>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</si>
  <si>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</si>
  <si>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</si>
  <si>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</si>
  <si>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</si>
  <si>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</si>
  <si>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</si>
  <si>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</si>
  <si>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</si>
  <si>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</si>
  <si>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</si>
  <si>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</si>
  <si>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</si>
  <si>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</si>
  <si>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</si>
  <si>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</si>
  <si>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</si>
  <si>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</si>
  <si>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</si>
  <si>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</si>
  <si>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</si>
  <si>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</si>
  <si>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</si>
  <si>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</si>
  <si>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</si>
  <si>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</si>
  <si>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</si>
  <si>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</si>
  <si>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</si>
  <si>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</si>
  <si>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</si>
  <si>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</si>
  <si>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</si>
  <si>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</si>
  <si>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</si>
  <si>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</si>
  <si>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</si>
  <si>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</si>
  <si>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</si>
  <si>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</si>
  <si>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</si>
  <si>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</si>
  <si>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</si>
  <si>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</si>
  <si>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</si>
  <si>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</si>
  <si>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</si>
  <si>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</si>
  <si>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</si>
  <si>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</si>
  <si>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</si>
  <si>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</si>
  <si>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</si>
  <si>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</si>
  <si>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</si>
  <si>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</si>
  <si>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</si>
  <si>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</si>
  <si>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</si>
  <si>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</si>
  <si>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</si>
  <si>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</si>
  <si>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</si>
  <si>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</si>
  <si>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</si>
  <si>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</si>
  <si>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</si>
  <si>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</si>
  <si>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</si>
  <si>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</si>
  <si>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</si>
  <si>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</si>
  <si>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</si>
  <si>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</si>
  <si>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</si>
  <si>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</si>
  <si>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</si>
  <si>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</si>
  <si>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</si>
  <si>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</si>
  <si>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</si>
  <si>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</si>
  <si>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</si>
  <si>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</si>
  <si>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</si>
  <si>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</si>
  <si>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</si>
  <si>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</si>
  <si>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</si>
  <si>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</si>
  <si>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</si>
  <si>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</si>
  <si>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</si>
  <si>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</si>
  <si>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</si>
  <si>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</si>
  <si>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</si>
  <si>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</si>
  <si>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</si>
  <si>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</si>
  <si>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</si>
  <si>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</si>
  <si>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</si>
  <si>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</si>
  <si>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</si>
  <si>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</si>
  <si>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</si>
  <si>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</si>
  <si>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</si>
  <si>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</si>
  <si>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</si>
  <si>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</si>
  <si>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</si>
  <si>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</si>
  <si>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</si>
  <si>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</si>
  <si>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</si>
  <si>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</si>
  <si>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</si>
  <si>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</si>
  <si>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</si>
  <si>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</si>
  <si>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</si>
  <si>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</si>
  <si>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</si>
  <si>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</si>
  <si>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</si>
  <si>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</si>
  <si>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</si>
  <si>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</si>
  <si>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</si>
  <si>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</si>
  <si>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</si>
  <si>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</si>
  <si>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</si>
  <si>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</si>
  <si>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</si>
  <si>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</si>
  <si>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</si>
  <si>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</si>
  <si>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</si>
  <si>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</si>
  <si>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</si>
  <si>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</si>
  <si>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</si>
  <si>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</si>
  <si>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</si>
  <si>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</si>
  <si>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</si>
  <si>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</si>
  <si>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</si>
  <si>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</si>
  <si>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</si>
  <si>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</si>
  <si>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</si>
  <si>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</si>
  <si>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</si>
  <si>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</si>
  <si>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</si>
  <si>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</si>
  <si>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</si>
  <si>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</si>
  <si>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</si>
  <si>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</si>
  <si>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</si>
  <si>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</si>
  <si>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</si>
  <si>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</si>
  <si>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</si>
  <si>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</si>
  <si>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</si>
  <si>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</si>
  <si>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</si>
  <si>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</si>
  <si>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</si>
  <si>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</si>
  <si>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</si>
  <si>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</si>
  <si>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</si>
  <si>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</si>
  <si>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</si>
  <si>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</si>
  <si>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</si>
  <si>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</si>
  <si>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</si>
  <si>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</si>
  <si>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</si>
  <si>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</si>
  <si>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</si>
  <si>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</si>
  <si>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</si>
  <si>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</si>
  <si>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</si>
  <si>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</si>
  <si>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</si>
  <si>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</si>
  <si>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</si>
  <si>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</si>
  <si>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</si>
  <si>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</si>
  <si>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</si>
  <si>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</si>
  <si>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</si>
  <si>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</si>
  <si>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</si>
  <si>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</si>
  <si>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</si>
  <si>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</si>
  <si>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</si>
  <si>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</si>
  <si>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</si>
  <si>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</si>
  <si>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</si>
  <si>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</si>
  <si>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</si>
  <si>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</si>
  <si>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</si>
  <si>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</si>
  <si>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</si>
  <si>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</si>
  <si>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</si>
  <si>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</si>
  <si>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</si>
  <si>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</si>
  <si>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</si>
  <si>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</si>
  <si>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</si>
  <si>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</si>
  <si>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</si>
  <si>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</si>
  <si>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</si>
  <si>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</si>
  <si>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</si>
  <si>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</si>
  <si>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</si>
  <si>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</si>
  <si>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</si>
  <si>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</si>
  <si>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</si>
  <si>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</si>
  <si>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</si>
  <si>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</si>
  <si>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</si>
  <si>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</si>
  <si>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</si>
  <si>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</si>
  <si>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</si>
  <si>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</si>
  <si>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</si>
  <si>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</si>
  <si>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</si>
  <si>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</si>
  <si>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</si>
  <si>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</si>
  <si>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</si>
  <si>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</si>
  <si>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</si>
  <si>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</si>
  <si>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</si>
  <si>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</si>
  <si>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</si>
  <si>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</si>
  <si>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</si>
  <si>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</si>
  <si>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</si>
  <si>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</si>
  <si>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</si>
  <si>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</si>
  <si>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</si>
  <si>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</si>
  <si>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</si>
  <si>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</si>
  <si>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</si>
  <si>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</si>
  <si>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</si>
  <si>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</si>
  <si>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</si>
  <si>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</si>
  <si>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</si>
  <si>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</si>
  <si>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</si>
  <si>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</si>
  <si>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</si>
  <si>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</si>
  <si>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</si>
  <si>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</si>
  <si>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</si>
  <si>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</si>
  <si>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</si>
  <si>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</si>
  <si>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</si>
  <si>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</si>
  <si>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</si>
  <si>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</si>
  <si>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</si>
  <si>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</si>
  <si>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</si>
  <si>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</si>
  <si>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</si>
  <si>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</si>
  <si>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</si>
  <si>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</si>
  <si>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</si>
  <si>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</si>
  <si>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</si>
  <si>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</si>
  <si>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</si>
  <si>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</si>
  <si>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</si>
  <si>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</si>
  <si>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</si>
  <si>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</si>
  <si>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</si>
  <si>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</si>
  <si>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</si>
  <si>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</si>
  <si>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</si>
  <si>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</si>
  <si>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</si>
  <si>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</si>
  <si>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</si>
  <si>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</si>
  <si>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</si>
  <si>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</si>
  <si>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</si>
  <si>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</si>
  <si>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</si>
  <si>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</si>
  <si>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</si>
  <si>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</si>
  <si>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</si>
  <si>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</si>
  <si>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</si>
  <si>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</si>
  <si>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</si>
  <si>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</si>
  <si>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</si>
  <si>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</si>
  <si>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</si>
  <si>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</si>
  <si>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</si>
  <si>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</si>
  <si>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</si>
  <si>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</si>
  <si>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</si>
  <si>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</si>
  <si>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</si>
  <si>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</si>
  <si>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</si>
  <si>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</si>
  <si>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</si>
  <si>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</si>
  <si>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</si>
  <si>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</si>
  <si>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</si>
  <si>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</si>
  <si>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</si>
  <si>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</si>
  <si>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</si>
  <si>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</si>
  <si>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</si>
  <si>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</si>
  <si>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</si>
  <si>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</si>
  <si>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</si>
  <si>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</si>
  <si>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</si>
  <si>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</si>
  <si>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</si>
  <si>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</si>
  <si>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</si>
  <si>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</si>
  <si>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</si>
  <si>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</si>
  <si>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</si>
  <si>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</si>
  <si>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</si>
  <si>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</si>
  <si>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</si>
  <si>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</si>
  <si>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</si>
  <si>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</si>
  <si>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</si>
  <si>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</si>
  <si>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</si>
  <si>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</si>
  <si>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</si>
  <si>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</si>
  <si>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</si>
  <si>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</si>
  <si>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</si>
  <si>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</si>
  <si>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</si>
  <si>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</si>
  <si>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</si>
  <si>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</si>
  <si>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</si>
  <si>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</si>
  <si>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</si>
  <si>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</si>
  <si>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</si>
  <si>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</si>
  <si>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</si>
  <si>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</si>
  <si>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</si>
  <si>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</si>
  <si>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</si>
  <si>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</si>
  <si>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</si>
  <si>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</si>
  <si>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</si>
  <si>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</si>
  <si>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</si>
  <si>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</si>
  <si>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</si>
  <si>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</si>
  <si>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</si>
  <si>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</si>
  <si>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</si>
  <si>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</si>
  <si>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</si>
  <si>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</si>
  <si>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</si>
  <si>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</si>
  <si>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</si>
  <si>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</si>
  <si>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</si>
  <si>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</si>
  <si>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</si>
  <si>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</si>
  <si>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</si>
  <si>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</si>
  <si>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</si>
  <si>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</si>
  <si>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</si>
  <si>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</si>
  <si>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</si>
  <si>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</si>
  <si>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</si>
  <si>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</si>
  <si>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</si>
  <si>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</si>
  <si>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</si>
  <si>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</si>
  <si>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</si>
  <si>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</si>
  <si>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</si>
  <si>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</si>
  <si>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</si>
  <si>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</si>
  <si>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</si>
  <si>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</si>
  <si>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</si>
  <si>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</si>
  <si>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</si>
  <si>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</si>
  <si>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</si>
  <si>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</si>
  <si>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</si>
  <si>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</si>
  <si>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</si>
  <si>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</si>
  <si>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</si>
  <si>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</si>
  <si>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</si>
  <si>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</si>
  <si>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</si>
  <si>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</si>
  <si>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</si>
  <si>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</si>
  <si>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</si>
  <si>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</si>
  <si>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</si>
  <si>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</si>
  <si>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</si>
  <si>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</si>
  <si>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</si>
  <si>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</si>
  <si>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</si>
  <si>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</si>
  <si>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</si>
  <si>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</si>
  <si>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</si>
  <si>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</si>
  <si>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</si>
  <si>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</si>
  <si>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</si>
  <si>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</si>
  <si>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</si>
  <si>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</si>
  <si>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</si>
  <si>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</si>
  <si>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</si>
  <si>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</si>
  <si>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</si>
  <si>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</si>
  <si>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</si>
  <si>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</si>
  <si>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</si>
  <si>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</si>
  <si>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</si>
  <si>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</si>
  <si>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</si>
  <si>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</si>
  <si>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</si>
  <si>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</si>
  <si>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</si>
  <si>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</si>
  <si>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</si>
  <si>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</si>
  <si>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</si>
  <si>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</si>
  <si>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</si>
  <si>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</si>
  <si>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</si>
  <si>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</si>
  <si>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</si>
  <si>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</si>
  <si>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</si>
  <si>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</si>
  <si>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</si>
  <si>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</si>
  <si>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</si>
  <si>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</si>
  <si>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</si>
  <si>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</si>
  <si>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</si>
  <si>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</si>
  <si>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</si>
  <si>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</si>
  <si>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</si>
  <si>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</si>
  <si>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</si>
  <si>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</si>
  <si>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</si>
  <si>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</si>
  <si>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</si>
  <si>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</si>
  <si>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</si>
  <si>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</si>
  <si>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</si>
  <si>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</si>
  <si>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</si>
  <si>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</si>
  <si>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</si>
  <si>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</si>
  <si>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</si>
  <si>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</si>
  <si>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</si>
  <si>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</si>
  <si>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</si>
  <si>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</si>
  <si>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</si>
  <si>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</si>
  <si>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</si>
  <si>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</si>
  <si>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</si>
  <si>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</si>
  <si>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</si>
  <si>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</si>
  <si>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</si>
  <si>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</si>
  <si>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</si>
  <si>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</si>
  <si>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</si>
  <si>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</si>
  <si>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</si>
  <si>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</si>
  <si>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</si>
  <si>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</si>
  <si>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</si>
  <si>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</si>
  <si>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</si>
  <si>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</si>
  <si>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</si>
  <si>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</si>
  <si>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</si>
  <si>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</si>
  <si>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</si>
  <si>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</si>
  <si>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</si>
  <si>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</si>
  <si>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</si>
  <si>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</si>
  <si>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</si>
  <si>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</si>
  <si>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</si>
  <si>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</si>
  <si>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</si>
  <si>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</si>
  <si>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</si>
  <si>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</si>
  <si>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</si>
  <si>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</si>
  <si>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</si>
  <si>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</si>
  <si>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</si>
  <si>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</si>
  <si>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</si>
  <si>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</si>
  <si>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</si>
  <si>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</si>
  <si>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</si>
  <si>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</si>
  <si>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</si>
  <si>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</si>
  <si>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</si>
  <si>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</si>
  <si>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</si>
  <si>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</si>
  <si>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</si>
  <si>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</si>
  <si>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</si>
  <si>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</si>
  <si>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</si>
  <si>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</si>
  <si>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</si>
  <si>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</si>
  <si>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</si>
  <si>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</si>
  <si>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</si>
  <si>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</si>
  <si>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</si>
  <si>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</si>
  <si>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</si>
  <si>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</si>
  <si>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</si>
  <si>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</si>
  <si>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</si>
  <si>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</si>
  <si>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</si>
  <si>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</si>
  <si>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</si>
  <si>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</si>
  <si>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</si>
  <si>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</si>
  <si>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</si>
  <si>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</si>
  <si>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</si>
  <si>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</si>
  <si>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</si>
  <si>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</si>
  <si>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</si>
  <si>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</si>
  <si>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</si>
  <si>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</si>
  <si>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</si>
  <si>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</si>
  <si>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</si>
  <si>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</si>
  <si>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</si>
  <si>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</si>
  <si>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</si>
  <si>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</si>
  <si>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</si>
  <si>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</si>
  <si>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</si>
  <si>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</si>
  <si>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</si>
  <si>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</si>
  <si>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</si>
  <si>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</si>
  <si>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</si>
  <si>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</si>
  <si>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</si>
  <si>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</si>
  <si>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</si>
  <si>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</si>
  <si>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</si>
  <si>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</si>
  <si>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</si>
  <si>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</si>
  <si>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</si>
  <si>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</si>
  <si>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</si>
  <si>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</si>
  <si>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</si>
  <si>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</si>
  <si>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</si>
  <si>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</si>
  <si>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</si>
  <si>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</si>
  <si>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</si>
  <si>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</si>
  <si>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</si>
  <si>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</si>
  <si>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</si>
  <si>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</si>
  <si>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</si>
  <si>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</si>
  <si>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</si>
  <si>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</si>
  <si>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</si>
  <si>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</si>
  <si>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</si>
  <si>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</si>
  <si>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</si>
  <si>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</si>
  <si>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</si>
  <si>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</si>
  <si>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</si>
  <si>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</si>
  <si>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</si>
  <si>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</si>
  <si>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</si>
  <si>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</si>
  <si>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</si>
  <si>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</si>
  <si>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</si>
  <si>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</si>
  <si>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</si>
  <si>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</si>
  <si>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</si>
  <si>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</si>
  <si>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</si>
  <si>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</si>
  <si>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</si>
  <si>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</si>
  <si>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</si>
  <si>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</si>
  <si>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</si>
  <si>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</si>
  <si>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</si>
  <si>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</si>
  <si>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</si>
  <si>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</si>
  <si>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</si>
  <si>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</si>
  <si>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</si>
  <si>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</si>
  <si>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</si>
  <si>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</si>
  <si>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</si>
  <si>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</si>
  <si>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</si>
  <si>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</si>
  <si>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</si>
  <si>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</si>
  <si>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</si>
  <si>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</si>
  <si>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</si>
  <si>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</si>
  <si>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</si>
  <si>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</si>
  <si>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</si>
  <si>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</si>
  <si>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</si>
  <si>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</si>
  <si>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</si>
  <si>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</si>
  <si>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</si>
  <si>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</si>
  <si>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</si>
  <si>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</si>
  <si>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</si>
  <si>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</si>
  <si>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</si>
  <si>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</si>
  <si>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</si>
  <si>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</si>
  <si>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</si>
  <si>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</si>
  <si>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</si>
  <si>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</si>
  <si>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</si>
  <si>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</si>
  <si>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</si>
  <si>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</si>
  <si>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</si>
  <si>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</si>
  <si>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</si>
  <si>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</si>
  <si>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</si>
  <si>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</si>
  <si>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</si>
  <si>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</si>
  <si>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</si>
  <si>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</si>
  <si>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</si>
  <si>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</si>
  <si>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</si>
  <si>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</si>
  <si>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</si>
  <si>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</si>
  <si>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</si>
  <si>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</si>
  <si>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</si>
  <si>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</si>
  <si>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</si>
  <si>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</si>
  <si>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</si>
  <si>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</si>
  <si>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</si>
  <si>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</si>
  <si>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</si>
  <si>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</si>
  <si>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</si>
  <si>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</si>
  <si>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</si>
  <si>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</si>
  <si>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</si>
  <si>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</si>
  <si>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</si>
  <si>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</si>
  <si>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</si>
  <si>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</si>
  <si>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</si>
  <si>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</si>
  <si>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</si>
  <si>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</si>
  <si>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</si>
  <si>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</si>
  <si>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</si>
  <si>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</si>
  <si>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</si>
  <si>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</si>
  <si>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</si>
  <si>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</si>
  <si>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</si>
  <si>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</si>
  <si>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</si>
  <si>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</si>
  <si>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</si>
  <si>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</si>
  <si>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</si>
  <si>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</si>
  <si>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</si>
  <si>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</si>
  <si>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</si>
  <si>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</si>
  <si>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</si>
  <si>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</si>
  <si>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</si>
  <si>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</si>
  <si>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</si>
  <si>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</si>
  <si>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</si>
  <si>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</si>
  <si>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</si>
  <si>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</si>
  <si>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</si>
  <si>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</si>
  <si>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</si>
  <si>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</si>
  <si>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</si>
  <si>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</si>
  <si>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</si>
  <si>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</si>
  <si>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</si>
  <si>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</si>
  <si>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</si>
  <si>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</si>
  <si>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</si>
  <si>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</si>
  <si>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</si>
  <si>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</si>
  <si>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</si>
  <si>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</si>
  <si>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</si>
  <si>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</si>
  <si>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</si>
  <si>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</si>
  <si>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</si>
  <si>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</si>
  <si>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</si>
  <si>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</si>
  <si>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</si>
  <si>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</si>
  <si>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</si>
  <si>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</si>
  <si>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</si>
  <si>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</si>
  <si>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</si>
  <si>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</si>
  <si>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</si>
  <si>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</si>
  <si>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</si>
  <si>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</si>
  <si>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</si>
  <si>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</si>
  <si>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</si>
  <si>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</si>
  <si>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</si>
  <si>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</si>
  <si>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</si>
  <si>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</si>
  <si>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</si>
  <si>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</si>
  <si>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</si>
  <si>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</si>
  <si>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</si>
  <si>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</si>
  <si>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</si>
  <si>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</si>
  <si>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</si>
  <si>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</si>
  <si>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</si>
  <si>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</si>
  <si>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</si>
  <si>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</si>
  <si>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</si>
  <si>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</si>
  <si>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</si>
  <si>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</si>
  <si>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</si>
  <si>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</si>
  <si>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</si>
  <si>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</si>
  <si>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</si>
  <si>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</si>
  <si>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</si>
  <si>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</si>
  <si>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</si>
  <si>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</si>
  <si>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</si>
  <si>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</si>
  <si>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</si>
  <si>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</si>
  <si>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</si>
  <si>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</si>
  <si>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</si>
  <si>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</si>
  <si>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</si>
  <si>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</si>
  <si>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</si>
  <si>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</si>
  <si>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</si>
  <si>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</si>
  <si>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</si>
  <si>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</si>
  <si>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</si>
  <si>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</si>
  <si>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</si>
  <si>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</si>
  <si>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</si>
  <si>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</si>
  <si>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</si>
  <si>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</si>
  <si>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</si>
  <si>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</si>
  <si>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</si>
  <si>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</si>
  <si>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</si>
  <si>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</si>
  <si>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</si>
  <si>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</si>
  <si>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</si>
  <si>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</si>
  <si>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</si>
  <si>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</si>
  <si>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</si>
  <si>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</si>
  <si>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</si>
  <si>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</si>
  <si>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</si>
  <si>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</si>
  <si>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</si>
  <si>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</si>
  <si>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</si>
  <si>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</si>
  <si>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</si>
  <si>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</si>
  <si>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</si>
  <si>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</si>
  <si>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</si>
  <si>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</si>
  <si>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</si>
  <si>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</si>
  <si>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</si>
  <si>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</si>
  <si>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</si>
  <si>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</si>
  <si>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</si>
  <si>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</si>
  <si>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</si>
  <si>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</si>
  <si>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</si>
  <si>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</si>
  <si>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</si>
  <si>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</si>
  <si>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</si>
  <si>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</si>
  <si>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</si>
  <si>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</si>
  <si>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</si>
  <si>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</si>
  <si>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</si>
  <si>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</si>
  <si>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</si>
  <si>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</si>
  <si>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</si>
  <si>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</si>
  <si>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</si>
  <si>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</si>
  <si>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</si>
  <si>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</si>
  <si>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</si>
  <si>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</si>
  <si>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</si>
  <si>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</si>
  <si>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</si>
  <si>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</si>
  <si>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</si>
  <si>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</si>
  <si>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</si>
  <si>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</si>
  <si>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</si>
  <si>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</si>
  <si>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</si>
  <si>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</si>
  <si>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</si>
  <si>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</si>
  <si>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</si>
  <si>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</si>
  <si>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</si>
  <si>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</si>
  <si>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</si>
  <si>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</si>
  <si>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</si>
  <si>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</si>
  <si>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</si>
  <si>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</si>
  <si>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</si>
  <si>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</si>
  <si>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</si>
  <si>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</si>
  <si>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</si>
  <si>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</si>
  <si>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</si>
  <si>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</si>
  <si>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</si>
  <si>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</si>
  <si>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</si>
  <si>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</si>
  <si>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</si>
  <si>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</si>
  <si>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</si>
  <si>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</si>
  <si>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</si>
  <si>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</si>
  <si>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</si>
  <si>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</si>
  <si>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</si>
  <si>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</si>
  <si>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</si>
  <si>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</si>
  <si>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</si>
  <si>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</si>
  <si>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</si>
  <si>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</si>
  <si>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</si>
  <si>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</si>
  <si>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</si>
  <si>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</si>
  <si>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</si>
  <si>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</si>
  <si>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</si>
  <si>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</si>
  <si>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</si>
  <si>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</si>
  <si>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</si>
  <si>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</si>
  <si>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</si>
  <si>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</si>
  <si>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</si>
  <si>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</si>
  <si>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</si>
  <si>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</si>
  <si>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</si>
  <si>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</si>
  <si>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</si>
  <si>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</si>
  <si>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</si>
  <si>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</si>
  <si>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</si>
  <si>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</si>
  <si>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</si>
  <si>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</si>
  <si>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</si>
  <si>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</si>
  <si>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</si>
  <si>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</si>
  <si>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</si>
  <si>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</si>
  <si>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</si>
  <si>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</si>
  <si>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</si>
  <si>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</si>
  <si>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</si>
  <si>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</si>
  <si>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</si>
  <si>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</si>
  <si>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</si>
  <si>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</si>
  <si>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</si>
  <si>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</si>
  <si>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</si>
  <si>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</si>
  <si>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</si>
  <si>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</si>
  <si>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</si>
  <si>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</si>
  <si>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</si>
  <si>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</si>
  <si>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</si>
  <si>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</si>
  <si>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</si>
  <si>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</si>
  <si>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</si>
  <si>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</si>
  <si>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</si>
  <si>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</si>
  <si>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</si>
  <si>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</si>
  <si>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</si>
  <si>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</si>
  <si>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</si>
  <si>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</si>
  <si>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</si>
  <si>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</si>
  <si>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</si>
  <si>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</si>
  <si>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</si>
  <si>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</si>
  <si>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</si>
  <si>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</si>
  <si>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</si>
  <si>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</si>
  <si>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</si>
  <si>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</si>
  <si>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</si>
  <si>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</si>
  <si>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</si>
  <si>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</si>
  <si>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</si>
  <si>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</si>
  <si>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</si>
  <si>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</si>
  <si>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</si>
  <si>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</si>
  <si>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</si>
  <si>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</si>
  <si>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</si>
  <si>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</si>
  <si>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</si>
  <si>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</si>
  <si>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</si>
  <si>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</si>
  <si>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</si>
  <si>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</si>
  <si>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</si>
  <si>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</si>
  <si>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</si>
  <si>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</si>
  <si>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</si>
  <si>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</si>
  <si>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</si>
  <si>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</si>
  <si>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</si>
  <si>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</si>
  <si>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</si>
  <si>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</si>
  <si>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</si>
  <si>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</si>
  <si>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</si>
  <si>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</si>
  <si>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</si>
  <si>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</si>
  <si>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</si>
  <si>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</si>
  <si>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</si>
  <si>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</si>
  <si>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</si>
  <si>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</si>
  <si>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</si>
  <si>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</si>
  <si>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</si>
  <si>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</si>
  <si>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</si>
  <si>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</si>
  <si>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</si>
  <si>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</si>
  <si>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</si>
  <si>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</si>
  <si>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</si>
  <si>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</si>
  <si>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</si>
  <si>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</si>
  <si>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</si>
  <si>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</si>
  <si>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</si>
  <si>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</si>
  <si>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</si>
  <si>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</si>
  <si>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</si>
  <si>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</si>
  <si>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</si>
  <si>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</si>
  <si>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</si>
  <si>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</si>
  <si>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</si>
  <si>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</si>
  <si>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</si>
  <si>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</si>
  <si>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</si>
  <si>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</si>
  <si>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</si>
  <si>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</si>
  <si>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</si>
  <si>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</si>
  <si>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</si>
  <si>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</si>
  <si>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</si>
  <si>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</si>
  <si>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</si>
  <si>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</si>
  <si>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</si>
  <si>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</si>
  <si>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</si>
  <si>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</si>
  <si>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</si>
  <si>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</si>
  <si>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</si>
  <si>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</si>
  <si>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</si>
  <si>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</si>
  <si>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</si>
  <si>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</si>
  <si>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</si>
  <si>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</si>
  <si>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</si>
  <si>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</si>
  <si>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</si>
  <si>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</si>
  <si>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</si>
  <si>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</si>
  <si>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</si>
  <si>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</si>
  <si>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</si>
  <si>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</si>
  <si>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</si>
  <si>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</si>
  <si>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</si>
  <si>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</si>
  <si>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</si>
  <si>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</si>
  <si>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</si>
  <si>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</si>
  <si>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</si>
  <si>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</si>
  <si>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</si>
  <si>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</si>
  <si>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</si>
  <si>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</si>
  <si>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</si>
  <si>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</si>
  <si>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</si>
  <si>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</si>
  <si>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</si>
  <si>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</si>
  <si>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</si>
  <si>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</si>
  <si>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</si>
  <si>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</si>
  <si>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</si>
  <si>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</si>
  <si>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</si>
  <si>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</si>
  <si>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</si>
  <si>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</si>
  <si>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</si>
  <si>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</si>
  <si>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</si>
  <si>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</si>
  <si>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</si>
  <si>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</si>
  <si>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</si>
  <si>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</si>
  <si>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</si>
  <si>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</si>
  <si>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</si>
  <si>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</si>
  <si>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</si>
  <si>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</si>
  <si>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</si>
  <si>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</si>
  <si>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</si>
  <si>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</si>
  <si>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</si>
  <si>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</si>
  <si>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</si>
  <si>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</si>
  <si>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</si>
  <si>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</si>
  <si>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</si>
  <si>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</si>
  <si>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</si>
  <si>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</si>
  <si>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</si>
  <si>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</si>
  <si>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</si>
  <si>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</si>
  <si>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</si>
  <si>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</si>
  <si>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</si>
  <si>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</si>
  <si>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</si>
  <si>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</si>
  <si>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</si>
  <si>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</si>
  <si>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</si>
  <si>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</si>
  <si>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</si>
  <si>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</si>
  <si>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</si>
  <si>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</si>
  <si>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</si>
  <si>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</si>
  <si>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</si>
  <si>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</si>
  <si>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</si>
  <si>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</si>
  <si>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</si>
  <si>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</si>
  <si>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</si>
  <si>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</si>
  <si>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</si>
  <si>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</si>
  <si>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</si>
  <si>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</si>
  <si>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</si>
  <si>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</si>
  <si>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</si>
  <si>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</si>
  <si>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</si>
  <si>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</si>
  <si>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</si>
  <si>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</si>
  <si>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</si>
  <si>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</si>
  <si>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</si>
  <si>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</si>
  <si>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</si>
  <si>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</si>
  <si>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</si>
  <si>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</si>
  <si>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</si>
  <si>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</si>
  <si>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</si>
  <si>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</si>
  <si>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</si>
  <si>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</si>
  <si>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</si>
  <si>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</si>
  <si>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</si>
  <si>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</si>
  <si>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</si>
  <si>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</si>
  <si>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</si>
  <si>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</si>
  <si>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</si>
  <si>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</si>
  <si>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</si>
  <si>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</si>
  <si>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</si>
  <si>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</si>
  <si>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</si>
  <si>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</si>
  <si>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</si>
  <si>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</si>
  <si>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</si>
  <si>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</si>
  <si>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</si>
  <si>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</si>
  <si>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</si>
  <si>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</si>
  <si>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</si>
  <si>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</si>
  <si>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</si>
  <si>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</si>
  <si>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</si>
  <si>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</si>
  <si>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</si>
  <si>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</si>
  <si>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</si>
  <si>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</si>
  <si>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</si>
  <si>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</si>
  <si>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</si>
  <si>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</si>
  <si>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</si>
  <si>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</si>
  <si>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</si>
  <si>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</si>
  <si>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</si>
  <si>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</si>
  <si>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</si>
  <si>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</si>
  <si>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</si>
  <si>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</si>
  <si>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</si>
  <si>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</si>
  <si>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</si>
  <si>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</si>
  <si>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</si>
  <si>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</si>
  <si>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</si>
  <si>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</si>
  <si>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</si>
  <si>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</si>
  <si>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</si>
  <si>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</si>
  <si>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</si>
  <si>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</si>
  <si>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</si>
  <si>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</si>
  <si>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</si>
  <si>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</si>
  <si>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</si>
  <si>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</si>
  <si>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</si>
  <si>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</si>
  <si>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</si>
  <si>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</si>
  <si>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</si>
  <si>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</si>
  <si>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</si>
  <si>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</si>
  <si>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</si>
  <si>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</si>
  <si>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</si>
  <si>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</si>
  <si>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</si>
  <si>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</si>
  <si>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</si>
  <si>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</si>
  <si>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</si>
  <si>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</si>
  <si>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</si>
  <si>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</si>
  <si>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</si>
  <si>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</si>
  <si>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</si>
  <si>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</si>
  <si>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</si>
  <si>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</si>
  <si>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</si>
  <si>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</si>
  <si>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</si>
  <si>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</si>
  <si>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</si>
  <si>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</si>
  <si>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</si>
  <si>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</si>
  <si>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</si>
  <si>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</si>
  <si>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</si>
  <si>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</si>
  <si>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</si>
  <si>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</si>
  <si>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</si>
  <si>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</si>
  <si>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</si>
  <si>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</si>
  <si>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</si>
  <si>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</si>
  <si>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</si>
  <si>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</si>
  <si>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</si>
  <si>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</si>
  <si>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</si>
  <si>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</si>
  <si>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</si>
  <si>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</si>
  <si>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</si>
  <si>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</si>
  <si>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</si>
  <si>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</si>
  <si>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</si>
  <si>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</si>
  <si>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</si>
  <si>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</si>
  <si>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</si>
  <si>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</si>
  <si>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</si>
  <si>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</si>
  <si>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</si>
  <si>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</si>
  <si>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</si>
  <si>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</si>
  <si>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</si>
  <si>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</si>
  <si>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</si>
  <si>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</si>
  <si>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</si>
  <si>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</si>
  <si>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</si>
  <si>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</si>
  <si>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</si>
  <si>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</si>
  <si>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</si>
  <si>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</si>
  <si>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</si>
  <si>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</si>
  <si>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</si>
  <si>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</si>
  <si>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</si>
  <si>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</si>
  <si>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</si>
  <si>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</si>
  <si>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</si>
  <si>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</si>
  <si>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</si>
  <si>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</si>
  <si>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</si>
  <si>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</si>
  <si>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</si>
  <si>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</si>
  <si>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</si>
  <si>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</si>
  <si>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</si>
  <si>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</si>
  <si>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</si>
  <si>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</si>
  <si>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</si>
  <si>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</si>
  <si>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</si>
  <si>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</si>
  <si>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</si>
  <si>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</si>
  <si>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</si>
  <si>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</si>
  <si>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</si>
  <si>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</si>
  <si>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</si>
  <si>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</si>
  <si>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</si>
  <si>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</si>
  <si>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</si>
  <si>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</si>
  <si>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</si>
  <si>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</si>
  <si>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</si>
  <si>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</si>
  <si>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</si>
  <si>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</si>
  <si>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</si>
  <si>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</si>
  <si>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</si>
  <si>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</si>
  <si>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</si>
  <si>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</si>
  <si>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</si>
  <si>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</si>
  <si>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</si>
  <si>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</si>
  <si>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</si>
  <si>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</si>
  <si>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</si>
  <si>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</si>
  <si>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</si>
  <si>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</si>
  <si>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</si>
  <si>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</si>
  <si>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</si>
  <si>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</si>
  <si>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</si>
  <si>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</si>
  <si>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</si>
  <si>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</si>
  <si>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</si>
  <si>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</si>
  <si>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</si>
  <si>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</si>
  <si>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</si>
  <si>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</si>
  <si>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</si>
  <si>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</si>
  <si>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</si>
  <si>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</si>
  <si>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</si>
  <si>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</si>
  <si>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</si>
  <si>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</si>
  <si>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</si>
  <si>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</si>
  <si>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</si>
  <si>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</si>
  <si>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</si>
  <si>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</si>
  <si>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</si>
  <si>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</si>
  <si>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</si>
  <si>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</si>
  <si>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</si>
  <si>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</si>
  <si>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</si>
  <si>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</si>
  <si>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</si>
  <si>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</si>
  <si>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</si>
  <si>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</si>
  <si>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</si>
  <si>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</si>
  <si>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</si>
  <si>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</si>
  <si>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</si>
  <si>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</si>
  <si>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</si>
  <si>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</si>
  <si>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</si>
  <si>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</si>
  <si>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</si>
  <si>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</si>
  <si>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</si>
  <si>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</si>
  <si>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</si>
  <si>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</si>
  <si>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</si>
  <si>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</si>
  <si>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</si>
  <si>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</si>
  <si>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</si>
  <si>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</si>
  <si>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</si>
  <si>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</si>
  <si>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</si>
  <si>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</si>
  <si>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</si>
  <si>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</si>
  <si>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</si>
  <si>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</si>
  <si>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</si>
  <si>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</si>
  <si>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</si>
  <si>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</si>
  <si>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</si>
  <si>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</si>
  <si>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</si>
  <si>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</si>
  <si>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</si>
  <si>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</si>
  <si>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</si>
  <si>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</si>
  <si>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</si>
  <si>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</si>
  <si>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</si>
  <si>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</si>
  <si>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</si>
  <si>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</si>
  <si>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</si>
  <si>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</si>
  <si>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</si>
  <si>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</si>
  <si>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</si>
  <si>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</si>
  <si>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</si>
  <si>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</si>
  <si>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</si>
  <si>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</si>
  <si>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</si>
  <si>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</si>
  <si>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</si>
  <si>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</si>
  <si>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</si>
  <si>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</si>
  <si>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</si>
  <si>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</si>
  <si>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</si>
  <si>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</si>
  <si>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</si>
  <si>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</si>
  <si>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</si>
  <si>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</si>
  <si>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</si>
  <si>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</si>
  <si>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</si>
  <si>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</si>
  <si>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</si>
  <si>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</si>
  <si>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</si>
  <si>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</si>
  <si>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</si>
  <si>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</si>
  <si>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</si>
  <si>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</si>
  <si>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</si>
  <si>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</si>
  <si>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</si>
  <si>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</si>
  <si>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</si>
  <si>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</si>
  <si>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</si>
  <si>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</si>
  <si>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</si>
  <si>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</si>
  <si>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</si>
  <si>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</si>
  <si>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</si>
  <si>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</si>
  <si>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</si>
  <si>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</si>
  <si>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</si>
  <si>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</si>
  <si>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</si>
  <si>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</si>
  <si>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</si>
  <si>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</si>
  <si>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</si>
  <si>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</si>
  <si>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</si>
  <si>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</si>
  <si>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</si>
  <si>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</si>
  <si>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</si>
  <si>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</si>
  <si>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</si>
  <si>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</si>
  <si>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</si>
  <si>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</si>
  <si>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</si>
  <si>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</si>
  <si>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</si>
  <si>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</si>
  <si>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</si>
  <si>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</si>
  <si>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</si>
  <si>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</si>
  <si>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</si>
  <si>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</si>
  <si>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</si>
  <si>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</si>
  <si>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</si>
  <si>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</si>
  <si>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</si>
  <si>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</si>
  <si>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</si>
  <si>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</si>
  <si>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</si>
  <si>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</si>
  <si>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</si>
  <si>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</si>
  <si>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</si>
  <si>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</si>
  <si>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</si>
  <si>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</si>
  <si>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</si>
  <si>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</si>
  <si>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</si>
  <si>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</si>
  <si>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</si>
  <si>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</si>
  <si>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</si>
  <si>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</si>
  <si>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</si>
  <si>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</si>
  <si>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</si>
  <si>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</si>
  <si>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</si>
  <si>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</si>
  <si>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</si>
  <si>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</si>
  <si>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</si>
  <si>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</si>
  <si>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</si>
  <si>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</si>
  <si>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</si>
  <si>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</si>
  <si>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</si>
  <si>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</si>
  <si>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</si>
  <si>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</si>
  <si>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</si>
  <si>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</si>
  <si>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</si>
  <si>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</si>
  <si>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</si>
  <si>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</si>
  <si>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</si>
  <si>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</si>
  <si>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</si>
  <si>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</si>
  <si>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</si>
  <si>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</si>
  <si>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</si>
  <si>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</si>
  <si>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</si>
  <si>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</si>
  <si>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</si>
  <si>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</si>
  <si>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</si>
  <si>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</si>
  <si>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</si>
  <si>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</si>
  <si>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</si>
  <si>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</si>
  <si>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</si>
  <si>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</si>
  <si>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</si>
  <si>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</si>
  <si>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</si>
  <si>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</si>
  <si>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</si>
  <si>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</si>
  <si>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</si>
  <si>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</si>
  <si>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</si>
  <si>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</si>
  <si>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</si>
  <si>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</si>
  <si>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</si>
  <si>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</si>
  <si>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</si>
  <si>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</si>
  <si>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</si>
  <si>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</si>
  <si>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</si>
  <si>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</si>
  <si>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</si>
  <si>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</si>
  <si>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</si>
  <si>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</si>
  <si>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</si>
  <si>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</si>
  <si>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</si>
  <si>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</si>
  <si>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</si>
  <si>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</si>
  <si>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</si>
  <si>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</si>
  <si>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</si>
  <si>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</si>
  <si>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</si>
  <si>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</si>
  <si>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</si>
  <si>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</si>
  <si>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</si>
  <si>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</si>
  <si>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</si>
  <si>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</si>
  <si>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</si>
  <si>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</si>
  <si>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</si>
  <si>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</si>
  <si>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</si>
  <si>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</si>
  <si>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</si>
  <si>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</si>
  <si>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</si>
  <si>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</si>
  <si>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</si>
  <si>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</si>
  <si>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</si>
  <si>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</si>
  <si>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</si>
  <si>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</si>
  <si>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</si>
  <si>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</si>
  <si>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</si>
  <si>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</si>
  <si>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</si>
  <si>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</si>
  <si>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</si>
  <si>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</si>
  <si>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</si>
  <si>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</si>
  <si>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</si>
  <si>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</si>
  <si>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</si>
  <si>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</si>
  <si>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</si>
  <si>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</si>
  <si>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</si>
  <si>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</si>
  <si>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</si>
  <si>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</si>
  <si>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</si>
  <si>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</si>
  <si>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</si>
  <si>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</si>
  <si>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</si>
  <si>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</si>
  <si>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</si>
  <si>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</si>
  <si>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</si>
  <si>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</si>
  <si>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</si>
  <si>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</si>
  <si>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</si>
  <si>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</si>
  <si>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</si>
  <si>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</si>
  <si>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</si>
  <si>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</si>
  <si>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</si>
  <si>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</si>
  <si>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</si>
  <si>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</si>
  <si>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</si>
  <si>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</si>
  <si>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</si>
  <si>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</si>
  <si>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</si>
  <si>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</si>
  <si>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</si>
  <si>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</si>
  <si>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</si>
  <si>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</si>
  <si>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</si>
  <si>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</si>
  <si>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</si>
  <si>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</si>
  <si>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</si>
  <si>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</si>
  <si>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</si>
  <si>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</si>
  <si>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</si>
  <si>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</si>
  <si>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</si>
  <si>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</si>
  <si>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</si>
  <si>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</si>
  <si>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</si>
  <si>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</si>
  <si>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</si>
  <si>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</si>
  <si>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</si>
  <si>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</si>
  <si>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</si>
  <si>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</si>
  <si>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</si>
  <si>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</si>
  <si>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</si>
  <si>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</si>
  <si>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</si>
  <si>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</si>
  <si>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</si>
  <si>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</si>
  <si>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</si>
  <si>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</si>
  <si>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</si>
  <si>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</si>
  <si>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</si>
  <si>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</si>
  <si>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</si>
  <si>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</si>
  <si>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</si>
  <si>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</si>
  <si>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</si>
  <si>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</si>
  <si>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</si>
  <si>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</si>
  <si>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</si>
  <si>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</si>
  <si>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</si>
  <si>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</si>
  <si>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</si>
  <si>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</si>
  <si>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</si>
  <si>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</si>
  <si>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</si>
  <si>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</si>
  <si>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</si>
  <si>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</si>
  <si>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</si>
  <si>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</si>
  <si>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</si>
  <si>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</si>
  <si>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</si>
  <si>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</si>
  <si>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</si>
  <si>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</si>
  <si>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</si>
  <si>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</si>
  <si>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</si>
  <si>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</si>
  <si>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</si>
  <si>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</si>
  <si>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</si>
  <si>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</si>
  <si>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</si>
  <si>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</si>
  <si>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</si>
  <si>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</si>
  <si>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</si>
  <si>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</si>
  <si>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</si>
  <si>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</si>
  <si>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</si>
  <si>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</si>
  <si>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</si>
  <si>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</si>
  <si>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</si>
  <si>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</si>
  <si>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</si>
  <si>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</si>
  <si>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</si>
  <si>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</si>
  <si>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</si>
  <si>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</si>
  <si>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</si>
  <si>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</si>
  <si>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</si>
  <si>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</si>
  <si>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</si>
  <si>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</si>
  <si>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</si>
  <si>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</si>
  <si>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</si>
  <si>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</si>
  <si>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</si>
  <si>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</si>
  <si>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</si>
  <si>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</si>
  <si>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</si>
  <si>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</si>
  <si>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</si>
  <si>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</si>
  <si>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</si>
  <si>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</si>
  <si>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</si>
  <si>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</si>
  <si>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</si>
  <si>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</si>
  <si>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</si>
  <si>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</si>
  <si>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</si>
  <si>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</si>
  <si>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</si>
  <si>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</si>
  <si>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</si>
  <si>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</si>
  <si>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</si>
  <si>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</si>
  <si>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</si>
  <si>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</si>
  <si>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</si>
  <si>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</si>
  <si>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</si>
  <si>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</si>
  <si>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</si>
  <si>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</si>
  <si>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</si>
  <si>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</si>
  <si>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</si>
  <si>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</si>
  <si>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</si>
  <si>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</si>
  <si>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</si>
  <si>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</si>
  <si>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</si>
  <si>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</si>
  <si>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</si>
  <si>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</si>
  <si>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</si>
  <si>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</si>
  <si>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</si>
  <si>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</si>
  <si>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</si>
  <si>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</si>
  <si>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</si>
  <si>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</si>
  <si>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</si>
  <si>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</si>
  <si>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</si>
  <si>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</si>
  <si>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</si>
  <si>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</si>
  <si>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</si>
  <si>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</si>
  <si>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</si>
  <si>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</si>
  <si>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</si>
  <si>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</si>
  <si>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</si>
  <si>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</si>
  <si>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</si>
  <si>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</si>
  <si>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</si>
  <si>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</si>
  <si>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</si>
  <si>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</si>
  <si>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</si>
  <si>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</si>
  <si>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</si>
  <si>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</si>
  <si>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</si>
  <si>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</si>
  <si>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</si>
  <si>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</si>
  <si>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</si>
  <si>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</si>
  <si>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</si>
  <si>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</si>
  <si>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</si>
  <si>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</si>
  <si>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</si>
  <si>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</si>
  <si>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</si>
  <si>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</si>
  <si>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</si>
  <si>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</si>
  <si>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</si>
  <si>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</si>
  <si>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</si>
  <si>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</si>
  <si>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</si>
  <si>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</si>
  <si>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</si>
  <si>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</si>
  <si>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</si>
  <si>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</si>
  <si>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</si>
  <si>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</si>
  <si>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</si>
  <si>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</si>
  <si>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</si>
  <si>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</si>
  <si>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</si>
  <si>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</si>
  <si>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</si>
  <si>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</si>
  <si>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</si>
  <si>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</si>
  <si>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</si>
  <si>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</si>
  <si>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</si>
  <si>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</si>
  <si>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</si>
  <si>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</si>
  <si>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</si>
  <si>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</si>
  <si>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</si>
  <si>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</si>
  <si>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</si>
  <si>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</si>
  <si>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</si>
  <si>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</si>
  <si>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</si>
  <si>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</si>
  <si>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</si>
  <si>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</si>
  <si>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</si>
  <si>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</si>
  <si>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</si>
  <si>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</si>
  <si>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</si>
  <si>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</si>
  <si>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</si>
  <si>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</si>
  <si>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</si>
  <si>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</si>
  <si>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</si>
  <si>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</si>
  <si>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</si>
  <si>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</si>
  <si>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</si>
  <si>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</si>
  <si>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</si>
  <si>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</si>
  <si>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</si>
  <si>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</si>
  <si>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</si>
  <si>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</si>
  <si>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</si>
  <si>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</si>
  <si>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</si>
  <si>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</si>
  <si>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</si>
  <si>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</si>
  <si>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</si>
  <si>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</si>
  <si>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</si>
  <si>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</si>
  <si>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</si>
  <si>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</si>
  <si>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</si>
  <si>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</si>
  <si>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</si>
  <si>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</si>
  <si>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</si>
  <si>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</si>
  <si>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</si>
  <si>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</si>
  <si>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</si>
  <si>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</si>
  <si>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</si>
  <si>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</si>
  <si>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</si>
  <si>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</si>
  <si>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</si>
  <si>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</si>
  <si>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</si>
  <si>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</si>
  <si>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</si>
  <si>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</si>
  <si>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</si>
  <si>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</si>
  <si>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</si>
  <si>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</si>
  <si>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</si>
  <si>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</si>
  <si>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</si>
  <si>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</si>
  <si>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</si>
  <si>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</si>
  <si>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</si>
  <si>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</si>
  <si>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</si>
  <si>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</si>
  <si>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</si>
  <si>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</si>
  <si>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</si>
  <si>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</si>
  <si>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</si>
  <si>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</si>
  <si>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</si>
  <si>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</si>
  <si>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</si>
  <si>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</si>
  <si>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</si>
  <si>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</si>
  <si>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</si>
  <si>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</si>
  <si>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</si>
  <si>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</si>
  <si>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</si>
  <si>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</si>
  <si>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</si>
  <si>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</si>
  <si>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</si>
  <si>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</si>
  <si>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</si>
  <si>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</si>
  <si>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</si>
  <si>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</si>
  <si>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</si>
  <si>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</si>
  <si>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</si>
  <si>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</si>
  <si>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</si>
  <si>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</si>
  <si>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</si>
  <si>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</si>
  <si>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</si>
  <si>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</si>
  <si>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</si>
  <si>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</si>
  <si>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</si>
  <si>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</si>
  <si>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</si>
  <si>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</si>
  <si>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</si>
  <si>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</si>
  <si>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</si>
  <si>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</si>
  <si>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</si>
  <si>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</si>
  <si>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</si>
  <si>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</si>
  <si>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</si>
  <si>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</si>
  <si>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</si>
  <si>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</si>
  <si>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</si>
  <si>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</si>
  <si>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</si>
  <si>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</si>
  <si>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</si>
  <si>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</si>
  <si>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</si>
  <si>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</si>
  <si>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</si>
  <si>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</si>
  <si>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</si>
  <si>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</si>
  <si>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</si>
  <si>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</si>
  <si>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</si>
  <si>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</si>
  <si>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</si>
  <si>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</si>
  <si>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</si>
  <si>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</si>
  <si>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</si>
  <si>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</si>
  <si>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</si>
  <si>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</si>
  <si>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</si>
  <si>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</si>
  <si>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</si>
  <si>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</si>
  <si>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</si>
  <si>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</si>
  <si>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</si>
  <si>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</si>
  <si>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</si>
  <si>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</si>
  <si>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</si>
  <si>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</si>
  <si>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</si>
  <si>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</si>
  <si>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</si>
  <si>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</si>
  <si>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</si>
  <si>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</si>
  <si>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</si>
  <si>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</si>
  <si>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</si>
  <si>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</si>
  <si>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</si>
  <si>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</si>
  <si>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</si>
  <si>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</si>
  <si>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</si>
  <si>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</si>
  <si>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</si>
  <si>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</si>
  <si>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</si>
  <si>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</si>
  <si>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</si>
  <si>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</si>
  <si>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</si>
  <si>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</si>
  <si>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</si>
  <si>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</si>
  <si>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</si>
  <si>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</si>
  <si>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</si>
  <si>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</si>
  <si>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</si>
  <si>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</si>
  <si>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</si>
  <si>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</si>
  <si>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</si>
  <si>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</si>
  <si>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</si>
  <si>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</si>
  <si>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</si>
  <si>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</si>
  <si>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</si>
  <si>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</si>
  <si>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</si>
  <si>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</si>
  <si>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</si>
  <si>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</si>
  <si>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</si>
  <si>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</si>
  <si>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</si>
  <si>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</si>
  <si>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</si>
  <si>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</si>
  <si>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</si>
  <si>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</si>
  <si>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</si>
  <si>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</si>
  <si>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</si>
  <si>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</si>
  <si>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</si>
  <si>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</si>
  <si>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</si>
  <si>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</si>
  <si>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</si>
  <si>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</si>
  <si>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</si>
  <si>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</si>
  <si>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</si>
  <si>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</si>
  <si>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</si>
  <si>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</si>
  <si>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</si>
  <si>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</si>
  <si>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</si>
  <si>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</si>
  <si>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</si>
  <si>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</si>
  <si>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</si>
  <si>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</si>
  <si>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</si>
  <si>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</si>
  <si>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</si>
  <si>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</si>
  <si>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</si>
  <si>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</si>
  <si>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</si>
  <si>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</si>
  <si>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</si>
  <si>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</si>
  <si>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</si>
  <si>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</si>
  <si>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</si>
  <si>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</si>
  <si>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</si>
  <si>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</si>
  <si>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</si>
  <si>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</si>
  <si>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</si>
  <si>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</si>
  <si>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</si>
  <si>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</si>
  <si>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</si>
  <si>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</si>
  <si>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</si>
  <si>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</si>
  <si>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</si>
  <si>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</si>
  <si>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</si>
  <si>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</si>
  <si>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</si>
  <si>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</si>
  <si>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</si>
  <si>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</si>
  <si>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</si>
  <si>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</si>
  <si>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</si>
  <si>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</si>
  <si>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</si>
  <si>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</si>
  <si>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</si>
  <si>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</si>
  <si>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</si>
  <si>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</si>
  <si>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</si>
  <si>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</si>
  <si>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</si>
  <si>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</si>
  <si>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</si>
  <si>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</si>
  <si>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</si>
  <si>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</si>
  <si>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</si>
  <si>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</si>
  <si>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</si>
  <si>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</si>
  <si>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</si>
  <si>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</si>
  <si>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</si>
  <si>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</si>
  <si>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</si>
  <si>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</si>
  <si>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</si>
  <si>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</si>
  <si>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</si>
  <si>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</si>
  <si>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</si>
  <si>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</si>
  <si>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</si>
  <si>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</si>
  <si>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</si>
  <si>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</si>
  <si>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</si>
  <si>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</si>
  <si>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</si>
  <si>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</si>
  <si>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</si>
  <si>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</si>
  <si>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</si>
  <si>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</si>
  <si>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</si>
  <si>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</si>
  <si>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</si>
  <si>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</si>
  <si>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</si>
  <si>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</si>
  <si>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</si>
  <si>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</si>
  <si>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</si>
  <si>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</si>
  <si>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</si>
  <si>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</si>
  <si>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</si>
  <si>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</si>
  <si>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</si>
  <si>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</si>
  <si>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</si>
  <si>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</si>
  <si>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</si>
  <si>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</si>
  <si>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</si>
  <si>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</si>
  <si>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</si>
  <si>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</si>
  <si>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</si>
  <si>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</si>
  <si>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</si>
  <si>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</si>
  <si>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</si>
  <si>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</si>
  <si>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</si>
  <si>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</si>
  <si>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</si>
  <si>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</si>
  <si>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</si>
  <si>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</si>
  <si>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</si>
  <si>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</si>
  <si>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</si>
  <si>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</si>
  <si>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</si>
  <si>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</si>
  <si>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</si>
  <si>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</si>
  <si>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</si>
  <si>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</si>
  <si>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</si>
  <si>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</si>
  <si>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</si>
  <si>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</si>
  <si>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</si>
  <si>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</si>
  <si>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</si>
  <si>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</si>
  <si>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</si>
  <si>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</si>
  <si>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</si>
  <si>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</si>
  <si>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</si>
  <si>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</si>
  <si>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</si>
  <si>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</si>
  <si>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</si>
  <si>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</si>
  <si>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</si>
  <si>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</si>
  <si>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</si>
  <si>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</si>
  <si>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</si>
  <si>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</si>
  <si>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</si>
  <si>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</si>
  <si>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</si>
  <si>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</si>
  <si>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</si>
  <si>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</si>
  <si>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</si>
  <si>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</si>
  <si>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</si>
  <si>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</si>
  <si>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</si>
  <si>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</si>
  <si>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</si>
  <si>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</si>
  <si>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</si>
  <si>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</si>
  <si>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</si>
  <si>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</si>
  <si>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</si>
  <si>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</si>
  <si>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</si>
  <si>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</si>
  <si>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</si>
  <si>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</si>
  <si>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</si>
  <si>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</si>
  <si>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</si>
  <si>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</si>
  <si>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</si>
  <si>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</si>
  <si>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</si>
  <si>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</si>
  <si>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</si>
  <si>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</si>
  <si>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</si>
  <si>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</si>
  <si>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</si>
  <si>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</si>
  <si>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</si>
  <si>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</si>
  <si>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</si>
  <si>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</si>
  <si>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</si>
  <si>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</si>
  <si>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</si>
  <si>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</si>
  <si>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</si>
  <si>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</si>
  <si>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</si>
  <si>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</si>
  <si>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</si>
  <si>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</si>
  <si>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</si>
  <si>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</si>
  <si>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</si>
  <si>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</si>
  <si>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</si>
  <si>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</si>
  <si>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</si>
  <si>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</si>
  <si>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</si>
  <si>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</si>
  <si>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</si>
  <si>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</si>
  <si>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</si>
  <si>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</si>
  <si>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</si>
  <si>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</si>
  <si>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</si>
  <si>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</si>
  <si>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</si>
  <si>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</si>
  <si>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</si>
  <si>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</si>
  <si>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</si>
  <si>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</si>
  <si>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</si>
  <si>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</si>
  <si>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</si>
  <si>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</si>
  <si>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</si>
  <si>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</si>
  <si>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</si>
  <si>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</si>
  <si>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</si>
  <si>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</si>
  <si>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</si>
  <si>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</si>
  <si>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</si>
  <si>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</si>
  <si>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</si>
  <si>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</si>
  <si>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</si>
  <si>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</si>
  <si>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</si>
  <si>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</si>
  <si>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</si>
  <si>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</si>
  <si>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</si>
  <si>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</si>
  <si>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</si>
  <si>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</si>
  <si>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</si>
  <si>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</si>
  <si>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</si>
  <si>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</si>
  <si>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</si>
  <si>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</si>
  <si>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</si>
  <si>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</si>
  <si>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</si>
  <si>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</si>
  <si>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</si>
  <si>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</si>
  <si>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</si>
  <si>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</si>
  <si>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</si>
  <si>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</si>
  <si>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</si>
  <si>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</si>
  <si>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</si>
  <si>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</si>
  <si>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</si>
  <si>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</si>
  <si>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</si>
  <si>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</si>
  <si>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</si>
  <si>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</si>
  <si>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</si>
  <si>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</si>
  <si>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</si>
  <si>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</si>
  <si>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</si>
  <si>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</si>
  <si>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</si>
  <si>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</si>
  <si>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</si>
  <si>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</si>
  <si>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</si>
  <si>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</si>
  <si>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</si>
  <si>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</si>
  <si>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</si>
  <si>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</si>
  <si>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</si>
  <si>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</si>
  <si>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</si>
  <si>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</si>
  <si>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</si>
  <si>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</si>
  <si>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</si>
  <si>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</si>
  <si>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</si>
  <si>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</si>
  <si>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</si>
  <si>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</si>
  <si>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</si>
  <si>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</si>
  <si>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</si>
  <si>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</si>
  <si>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</si>
  <si>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</si>
  <si>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</si>
  <si>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</si>
  <si>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</si>
  <si>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</si>
  <si>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</si>
  <si>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</si>
  <si>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</si>
  <si>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</si>
  <si>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</si>
  <si>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</si>
  <si>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</si>
  <si>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</si>
  <si>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</si>
  <si>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</si>
  <si>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</si>
  <si>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</si>
  <si>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</si>
  <si>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</si>
  <si>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</si>
  <si>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</si>
  <si>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</si>
  <si>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</si>
  <si>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</si>
  <si>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</si>
  <si>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</si>
  <si>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</si>
  <si>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</si>
  <si>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</si>
  <si>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</si>
  <si>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</si>
  <si>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</si>
  <si>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</si>
  <si>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</si>
  <si>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</si>
  <si>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</si>
  <si>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</si>
  <si>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</si>
  <si>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</si>
  <si>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</si>
  <si>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</si>
  <si>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</si>
  <si>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</si>
  <si>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</si>
  <si>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</si>
  <si>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</si>
  <si>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</si>
  <si>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</si>
  <si>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</si>
  <si>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</si>
  <si>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</si>
  <si>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</si>
  <si>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</si>
  <si>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</si>
  <si>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</si>
  <si>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</si>
  <si>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</si>
  <si>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</si>
  <si>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</si>
  <si>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</si>
  <si>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</si>
  <si>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</si>
  <si>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</si>
  <si>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</si>
  <si>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</si>
  <si>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</si>
  <si>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</si>
  <si>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</si>
  <si>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</si>
  <si>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</si>
  <si>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</si>
  <si>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</si>
  <si>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</si>
  <si>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</si>
  <si>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</si>
  <si>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</si>
  <si>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</si>
  <si>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</si>
  <si>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</si>
  <si>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</si>
  <si>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</si>
  <si>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</si>
  <si>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</si>
  <si>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</si>
  <si>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</si>
  <si>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</si>
  <si>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</si>
  <si>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</si>
  <si>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</si>
  <si>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</si>
  <si>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</si>
  <si>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</si>
  <si>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</si>
  <si>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</si>
  <si>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</si>
  <si>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</si>
  <si>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</si>
  <si>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</si>
  <si>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</si>
  <si>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</si>
  <si>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</si>
  <si>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</si>
  <si>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</si>
  <si>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</si>
  <si>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</si>
  <si>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</si>
  <si>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</si>
  <si>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</si>
  <si>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</si>
  <si>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</si>
  <si>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</si>
  <si>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</si>
  <si>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</si>
  <si>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</si>
  <si>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</si>
  <si>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</si>
  <si>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</si>
  <si>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</si>
  <si>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</si>
  <si>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</si>
  <si>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</si>
  <si>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</si>
  <si>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</si>
  <si>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</si>
  <si>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</si>
  <si>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</si>
  <si>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</si>
  <si>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</si>
  <si>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</si>
  <si>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</si>
  <si>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</si>
  <si>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</si>
  <si>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</si>
  <si>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</si>
  <si>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</si>
  <si>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</si>
  <si>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</si>
  <si>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</si>
  <si>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</si>
  <si>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</si>
  <si>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</si>
  <si>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</si>
  <si>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</si>
  <si>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</si>
  <si>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</si>
  <si>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</si>
  <si>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</si>
  <si>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</si>
  <si>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</si>
  <si>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</si>
  <si>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</si>
  <si>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</si>
  <si>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</si>
  <si>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</si>
  <si>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</si>
  <si>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</si>
  <si>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</si>
  <si>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</si>
  <si>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</si>
  <si>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</si>
  <si>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</si>
  <si>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</si>
  <si>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</si>
  <si>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</si>
  <si>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</si>
  <si>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</si>
  <si>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</si>
  <si>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</si>
  <si>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</si>
  <si>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</si>
  <si>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</si>
  <si>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</si>
  <si>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</si>
  <si>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</si>
  <si>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</si>
  <si>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</si>
  <si>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</si>
  <si>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</si>
  <si>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</si>
  <si>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</si>
  <si>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</si>
  <si>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</si>
  <si>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</si>
  <si>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</si>
  <si>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</si>
  <si>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</si>
  <si>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</si>
  <si>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</si>
  <si>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</si>
  <si>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</si>
  <si>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</si>
  <si>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</si>
  <si>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</si>
  <si>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</si>
  <si>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</si>
  <si>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</si>
  <si>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</si>
  <si>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</si>
  <si>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</si>
  <si>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</si>
  <si>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</si>
  <si>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</si>
  <si>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</si>
  <si>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</si>
  <si>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</si>
  <si>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</si>
  <si>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</si>
  <si>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</si>
  <si>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</si>
  <si>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</si>
  <si>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</si>
  <si>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</si>
  <si>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</si>
  <si>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</si>
  <si>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</si>
  <si>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</si>
  <si>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</si>
  <si>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</si>
  <si>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</si>
  <si>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</si>
  <si>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</si>
  <si>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</si>
  <si>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</si>
  <si>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</si>
  <si>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</si>
  <si>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</si>
  <si>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</si>
  <si>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</si>
  <si>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</si>
  <si>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</si>
  <si>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</si>
  <si>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</si>
  <si>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</si>
  <si>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</si>
  <si>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</si>
  <si>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</si>
  <si>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</si>
  <si>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</si>
  <si>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</si>
  <si>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</si>
  <si>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</si>
  <si>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</si>
  <si>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</si>
  <si>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</si>
  <si>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</si>
  <si>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</si>
  <si>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</si>
  <si>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</si>
  <si>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</si>
  <si>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</si>
  <si>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</si>
  <si>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</si>
  <si>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</si>
  <si>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</si>
  <si>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</si>
  <si>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</si>
  <si>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</si>
  <si>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</si>
  <si>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</si>
  <si>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</si>
  <si>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</si>
  <si>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</si>
  <si>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</si>
  <si>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</si>
  <si>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</si>
  <si>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</si>
  <si>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</si>
  <si>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</si>
  <si>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</si>
  <si>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</si>
  <si>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</si>
  <si>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</si>
  <si>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</si>
  <si>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</si>
  <si>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</si>
  <si>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</si>
  <si>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</si>
  <si>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</si>
  <si>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</si>
  <si>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</si>
  <si>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</si>
  <si>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</si>
  <si>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</si>
  <si>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</si>
  <si>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</si>
  <si>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</si>
  <si>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</si>
  <si>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</si>
  <si>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</si>
  <si>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</si>
  <si>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</si>
  <si>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</si>
  <si>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</si>
  <si>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</si>
  <si>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</si>
  <si>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</si>
  <si>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</si>
  <si>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</si>
  <si>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</si>
  <si>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</si>
  <si>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</si>
  <si>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</si>
  <si>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</si>
  <si>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</si>
  <si>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</si>
  <si>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</si>
  <si>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</si>
  <si>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</si>
  <si>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</si>
  <si>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</si>
  <si>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</si>
  <si>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</si>
  <si>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</si>
  <si>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</si>
  <si>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</si>
  <si>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</si>
  <si>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</si>
  <si>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</si>
  <si>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</si>
  <si>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</si>
  <si>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</si>
  <si>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</si>
  <si>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</si>
  <si>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</si>
  <si>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</si>
  <si>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</si>
  <si>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</si>
  <si>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</si>
  <si>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</si>
  <si>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</si>
  <si>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</si>
  <si>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</si>
  <si>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</si>
  <si>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</si>
  <si>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</si>
  <si>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</si>
  <si>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</si>
  <si>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</si>
  <si>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</si>
  <si>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</si>
  <si>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</si>
  <si>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</si>
  <si>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</si>
  <si>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</si>
  <si>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</si>
  <si>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</si>
  <si>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</si>
  <si>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</si>
  <si>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</si>
  <si>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</si>
  <si>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</si>
  <si>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</si>
  <si>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</si>
  <si>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</si>
  <si>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</si>
  <si>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</si>
  <si>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</si>
  <si>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</si>
  <si>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</si>
  <si>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</si>
  <si>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</si>
  <si>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</si>
  <si>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</si>
  <si>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</si>
  <si>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</si>
  <si>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</si>
  <si>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</si>
  <si>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</si>
  <si>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</si>
  <si>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</si>
  <si>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</si>
  <si>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</si>
  <si>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</si>
  <si>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</si>
  <si>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</si>
  <si>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</si>
  <si>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</si>
  <si>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</si>
  <si>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</si>
  <si>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</si>
  <si>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</si>
  <si>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</si>
  <si>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</si>
  <si>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</si>
  <si>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</si>
  <si>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</si>
  <si>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</si>
  <si>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</si>
  <si>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</si>
  <si>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</si>
  <si>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</si>
  <si>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</si>
  <si>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</si>
  <si>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</si>
  <si>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</si>
  <si>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</si>
  <si>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</si>
  <si>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</si>
  <si>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</si>
  <si>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</si>
  <si>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</si>
  <si>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</si>
  <si>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</si>
  <si>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</si>
  <si>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</si>
  <si>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</si>
  <si>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</si>
  <si>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</si>
  <si>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</si>
  <si>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</si>
  <si>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</si>
  <si>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</si>
  <si>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</si>
  <si>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</si>
  <si>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</si>
  <si>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</si>
  <si>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</si>
  <si>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</si>
  <si>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</si>
  <si>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</si>
  <si>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</si>
  <si>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</si>
  <si>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</si>
  <si>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</si>
  <si>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</si>
  <si>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</si>
  <si>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</si>
  <si>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</si>
  <si>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</si>
  <si>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</si>
  <si>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</si>
  <si>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</si>
  <si>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</si>
  <si>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</si>
  <si>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</si>
  <si>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</si>
  <si>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</si>
  <si>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</si>
  <si>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</si>
  <si>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</si>
  <si>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</si>
  <si>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</si>
  <si>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</si>
  <si>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</si>
  <si>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</si>
  <si>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</si>
  <si>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</si>
  <si>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</si>
  <si>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</si>
  <si>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</si>
  <si>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</si>
  <si>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</si>
  <si>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</si>
  <si>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</si>
  <si>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</si>
  <si>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</si>
  <si>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</si>
  <si>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</si>
  <si>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</si>
  <si>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</si>
  <si>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</si>
  <si>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</si>
  <si>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</si>
  <si>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</si>
  <si>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</si>
  <si>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</si>
  <si>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</si>
  <si>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</si>
  <si>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</si>
  <si>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</si>
  <si>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</si>
  <si>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</si>
  <si>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</si>
  <si>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</si>
  <si>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</si>
  <si>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</si>
  <si>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</si>
  <si>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</si>
  <si>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</si>
  <si>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</si>
  <si>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</si>
  <si>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</si>
  <si>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</si>
  <si>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</si>
  <si>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</si>
  <si>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</si>
  <si>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</si>
  <si>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</si>
  <si>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</si>
  <si>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</si>
  <si>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</si>
  <si>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</si>
  <si>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</si>
  <si>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</si>
  <si>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</si>
  <si>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</si>
  <si>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</si>
  <si>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</si>
  <si>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</si>
  <si>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</si>
  <si>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</si>
  <si>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</si>
  <si>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</si>
  <si>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</si>
  <si>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</si>
  <si>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</si>
  <si>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</si>
  <si>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</si>
  <si>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</si>
  <si>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</si>
  <si>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</si>
  <si>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</si>
  <si>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</si>
  <si>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</si>
  <si>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</si>
  <si>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</si>
  <si>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</si>
  <si>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</si>
  <si>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</si>
  <si>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</si>
  <si>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</si>
  <si>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</si>
  <si>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</si>
  <si>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</si>
  <si>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</si>
  <si>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</si>
  <si>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</si>
  <si>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</si>
  <si>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</si>
  <si>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</si>
  <si>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</si>
  <si>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</si>
  <si>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</si>
  <si>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</si>
  <si>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</si>
  <si>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</si>
  <si>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</si>
  <si>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</si>
  <si>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</si>
  <si>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</si>
  <si>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</si>
  <si>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</si>
  <si>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</si>
  <si>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</si>
  <si>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</si>
  <si>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</si>
  <si>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</si>
  <si>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</si>
  <si>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</si>
  <si>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</si>
  <si>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</si>
  <si>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</si>
  <si>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</si>
  <si>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</si>
  <si>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</si>
  <si>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</si>
  <si>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</si>
  <si>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</si>
  <si>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</si>
  <si>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</si>
  <si>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</si>
  <si>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</si>
  <si>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</si>
  <si>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</si>
  <si>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</si>
  <si>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</si>
  <si>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</si>
  <si>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</si>
  <si>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</si>
  <si>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</si>
  <si>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</si>
  <si>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</si>
  <si>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</si>
  <si>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</si>
  <si>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</si>
  <si>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</si>
  <si>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</si>
  <si>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</si>
  <si>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</si>
  <si>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</si>
  <si>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</si>
  <si>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</si>
  <si>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</si>
  <si>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</si>
  <si>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</si>
  <si>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</si>
  <si>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</si>
  <si>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</si>
  <si>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</si>
  <si>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</si>
  <si>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</si>
  <si>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</si>
  <si>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</si>
  <si>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</si>
  <si>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</si>
  <si>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</si>
  <si>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</si>
  <si>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</si>
  <si>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</si>
  <si>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</si>
  <si>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</si>
  <si>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</si>
  <si>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</si>
  <si>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</si>
  <si>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</si>
  <si>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</si>
  <si>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</si>
  <si>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</si>
  <si>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</si>
  <si>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</si>
  <si>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</si>
  <si>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</si>
  <si>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</si>
  <si>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</si>
  <si>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</si>
  <si>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</si>
  <si>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</si>
  <si>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</si>
  <si>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</si>
  <si>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</si>
  <si>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</si>
  <si>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</si>
  <si>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</si>
  <si>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</si>
  <si>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</si>
  <si>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</si>
  <si>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</si>
  <si>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</si>
  <si>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</si>
  <si>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</si>
  <si>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</si>
  <si>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</si>
  <si>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</si>
  <si>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</si>
  <si>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</si>
  <si>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</si>
  <si>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</si>
  <si>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</si>
  <si>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</si>
  <si>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</si>
  <si>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</si>
  <si>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</si>
  <si>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</si>
  <si>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</si>
  <si>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</si>
  <si>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</si>
  <si>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</si>
  <si>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</si>
  <si>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</si>
  <si>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</si>
  <si>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</si>
  <si>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</si>
  <si>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</si>
  <si>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</si>
  <si>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</si>
  <si>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</si>
  <si>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</si>
  <si>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</si>
  <si>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</si>
  <si>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</si>
  <si>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</si>
  <si>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</si>
  <si>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</si>
  <si>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</si>
  <si>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</si>
  <si>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</si>
  <si>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</si>
  <si>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</si>
  <si>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</si>
  <si>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</si>
  <si>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</si>
  <si>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</si>
  <si>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</si>
  <si>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</si>
  <si>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</si>
  <si>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</si>
  <si>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</si>
  <si>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</si>
  <si>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</si>
  <si>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</si>
  <si>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</si>
  <si>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</si>
  <si>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</si>
  <si>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</si>
  <si>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</si>
  <si>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</si>
  <si>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</si>
  <si>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</si>
  <si>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</si>
  <si>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</si>
  <si>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</si>
  <si>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</si>
  <si>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</si>
  <si>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</si>
  <si>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</si>
  <si>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</si>
  <si>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</si>
  <si>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</si>
  <si>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</si>
  <si>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</si>
  <si>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</si>
  <si>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</si>
  <si>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</si>
  <si>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</si>
  <si>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</si>
  <si>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</si>
  <si>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</si>
  <si>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</si>
  <si>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</si>
  <si>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</si>
  <si>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</si>
  <si>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</si>
  <si>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</si>
  <si>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</si>
  <si>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</si>
  <si>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</si>
  <si>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</si>
  <si>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</si>
  <si>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</si>
  <si>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</si>
  <si>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</si>
  <si>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</si>
  <si>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</si>
  <si>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</si>
  <si>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</si>
  <si>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</si>
  <si>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</si>
  <si>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</si>
  <si>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</si>
  <si>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</si>
  <si>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</si>
  <si>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</si>
  <si>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</si>
  <si>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</si>
  <si>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</si>
  <si>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</si>
  <si>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</si>
  <si>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</si>
  <si>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</si>
  <si>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</si>
  <si>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</si>
  <si>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</si>
  <si>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</si>
  <si>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</si>
  <si>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</si>
  <si>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</si>
  <si>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</si>
  <si>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</si>
  <si>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</si>
  <si>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</si>
  <si>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</si>
  <si>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</si>
  <si>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</si>
  <si>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</si>
  <si>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</si>
  <si>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</si>
  <si>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</si>
  <si>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</si>
  <si>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</si>
  <si>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</si>
  <si>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</si>
  <si>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</si>
  <si>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</si>
  <si>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</si>
  <si>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</si>
  <si>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</si>
  <si>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</si>
  <si>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</si>
  <si>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</si>
  <si>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</si>
  <si>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</si>
  <si>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</si>
  <si>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</si>
  <si>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</si>
  <si>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</si>
  <si>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</si>
  <si>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</si>
  <si>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</si>
  <si>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</si>
  <si>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</si>
  <si>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</si>
  <si>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</si>
  <si>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</si>
  <si>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</si>
  <si>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</si>
  <si>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</si>
  <si>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</si>
  <si>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</si>
  <si>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</si>
  <si>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</si>
  <si>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</si>
  <si>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</si>
  <si>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</si>
  <si>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</si>
  <si>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</si>
  <si>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</si>
  <si>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</si>
  <si>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</si>
  <si>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</si>
  <si>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</si>
  <si>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</si>
  <si>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</si>
  <si>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</si>
  <si>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</si>
  <si>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</si>
  <si>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</si>
  <si>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</si>
  <si>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</si>
  <si>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</si>
  <si>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</si>
  <si>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</si>
  <si>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</si>
  <si>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</si>
  <si>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</si>
  <si>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</si>
  <si>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</si>
  <si>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</si>
  <si>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</si>
  <si>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</si>
  <si>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</si>
  <si>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</si>
  <si>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</si>
  <si>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</si>
  <si>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</si>
  <si>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</si>
  <si>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</si>
  <si>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</si>
  <si>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</si>
  <si>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</si>
  <si>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</si>
  <si>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</si>
  <si>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</si>
  <si>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</si>
  <si>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</si>
  <si>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</si>
  <si>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</si>
  <si>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</si>
  <si>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</si>
  <si>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</si>
  <si>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</si>
  <si>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</si>
  <si>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</si>
  <si>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</si>
  <si>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</si>
  <si>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</si>
  <si>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</si>
  <si>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</si>
  <si>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</si>
  <si>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</si>
  <si>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</si>
  <si>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</si>
  <si>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</si>
  <si>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</si>
  <si>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</si>
  <si>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</si>
  <si>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</si>
  <si>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</si>
  <si>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</si>
  <si>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</si>
  <si>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</si>
  <si>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</si>
  <si>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</si>
  <si>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</si>
  <si>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</si>
  <si>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</si>
  <si>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</si>
  <si>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</si>
  <si>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</si>
  <si>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</si>
  <si>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</si>
  <si>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</si>
  <si>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</si>
  <si>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</si>
  <si>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</si>
  <si>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</si>
  <si>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</si>
  <si>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</si>
  <si>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</si>
  <si>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</si>
  <si>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</si>
  <si>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</si>
  <si>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</si>
  <si>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</si>
  <si>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</si>
  <si>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</si>
  <si>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</si>
  <si>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</si>
  <si>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</si>
  <si>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</si>
  <si>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</si>
  <si>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</si>
  <si>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</si>
  <si>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</si>
  <si>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</si>
  <si>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</si>
  <si>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</si>
  <si>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</si>
  <si>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</si>
  <si>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</si>
  <si>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</si>
  <si>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</si>
  <si>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</si>
  <si>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</si>
  <si>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</si>
  <si>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</si>
  <si>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</si>
  <si>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</si>
  <si>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</si>
  <si>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</si>
  <si>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</si>
  <si>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</si>
  <si>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</si>
  <si>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</si>
  <si>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</si>
  <si>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</si>
  <si>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</si>
  <si>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</si>
  <si>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</si>
  <si>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</si>
  <si>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</si>
  <si>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</si>
  <si>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</si>
  <si>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</si>
  <si>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</si>
  <si>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</si>
  <si>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</si>
  <si>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</si>
  <si>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</si>
  <si>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</si>
  <si>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</si>
  <si>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</si>
  <si>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</si>
  <si>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</si>
  <si>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</si>
  <si>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</si>
  <si>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</si>
  <si>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</si>
  <si>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</si>
  <si>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</si>
  <si>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</si>
  <si>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</si>
  <si>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</si>
  <si>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</si>
  <si>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</si>
  <si>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</si>
  <si>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</si>
  <si>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</si>
  <si>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</si>
  <si>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</si>
  <si>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</si>
  <si>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</si>
  <si>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</si>
  <si>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</si>
  <si>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</si>
  <si>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</si>
  <si>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</si>
  <si>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</si>
  <si>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</si>
  <si>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</si>
  <si>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</si>
  <si>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</si>
  <si>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</si>
  <si>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</si>
  <si>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</si>
  <si>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</si>
  <si>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</si>
  <si>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</si>
  <si>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</si>
  <si>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</si>
  <si>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</si>
  <si>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</si>
  <si>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</si>
  <si>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</si>
  <si>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</si>
  <si>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</si>
  <si>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</si>
  <si>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</si>
  <si>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</si>
  <si>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</si>
  <si>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</si>
  <si>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</si>
  <si>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</si>
  <si>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</si>
  <si>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</si>
  <si>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</si>
  <si>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</si>
  <si>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</si>
  <si>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</si>
  <si>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</si>
  <si>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</si>
  <si>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</si>
  <si>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</si>
  <si>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</si>
  <si>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</si>
  <si>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</si>
  <si>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</si>
  <si>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</si>
  <si>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</si>
  <si>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</si>
  <si>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</si>
  <si>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</si>
  <si>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</si>
  <si>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</si>
  <si>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</si>
  <si>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</si>
  <si>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</si>
  <si>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</si>
  <si>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</si>
  <si>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</si>
  <si>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</si>
  <si>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</si>
  <si>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</si>
  <si>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</si>
  <si>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</si>
  <si>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</si>
  <si>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</si>
  <si>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</si>
  <si>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</si>
  <si>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</si>
  <si>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</si>
  <si>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</si>
  <si>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</si>
  <si>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</si>
  <si>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</si>
  <si>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</si>
  <si>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</si>
  <si>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</si>
  <si>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</si>
  <si>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</si>
  <si>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</si>
  <si>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</si>
  <si>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</si>
  <si>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</si>
  <si>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</si>
  <si>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</si>
  <si>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</si>
  <si>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</si>
  <si>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</si>
  <si>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</si>
  <si>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</si>
  <si>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</si>
  <si>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</si>
  <si>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</si>
  <si>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</si>
  <si>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</si>
  <si>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</si>
  <si>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</si>
  <si>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</si>
  <si>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</si>
  <si>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</si>
  <si>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</si>
  <si>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</si>
  <si>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</si>
  <si>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</si>
  <si>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</si>
  <si>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</si>
  <si>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</si>
  <si>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</si>
  <si>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</si>
  <si>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</si>
  <si>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</si>
  <si>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</si>
  <si>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</si>
  <si>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</si>
  <si>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</si>
  <si>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</si>
  <si>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</si>
  <si>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</si>
  <si>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</si>
  <si>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</si>
  <si>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</si>
  <si>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</si>
  <si>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</si>
  <si>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</si>
  <si>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</si>
  <si>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</si>
  <si>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</si>
  <si>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</si>
  <si>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</si>
  <si>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</si>
  <si>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</si>
  <si>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</si>
  <si>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</si>
  <si>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</si>
  <si>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</si>
  <si>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</si>
  <si>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</si>
  <si>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</si>
  <si>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</si>
  <si>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</si>
  <si>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</si>
  <si>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</si>
  <si>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</si>
  <si>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</si>
  <si>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</si>
  <si>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</si>
  <si>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</si>
  <si>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</si>
  <si>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</si>
  <si>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</si>
  <si>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</si>
  <si>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</si>
  <si>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</si>
  <si>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</si>
  <si>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</si>
  <si>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</si>
  <si>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</si>
  <si>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</si>
  <si>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</si>
  <si>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</si>
  <si>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</si>
  <si>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</si>
  <si>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</si>
  <si>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</si>
  <si>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</si>
  <si>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</si>
  <si>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</si>
  <si>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</si>
  <si>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</si>
  <si>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</si>
  <si>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</si>
  <si>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</si>
  <si>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</si>
  <si>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</si>
  <si>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</si>
  <si>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</si>
  <si>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</si>
  <si>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</si>
  <si>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</si>
  <si>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</si>
  <si>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</si>
  <si>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</si>
  <si>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</si>
  <si>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</si>
  <si>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</si>
  <si>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</si>
  <si>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</si>
  <si>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</si>
  <si>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</si>
  <si>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</si>
  <si>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</si>
  <si>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</si>
  <si>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</si>
  <si>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</si>
  <si>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</si>
  <si>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</si>
  <si>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</si>
  <si>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</si>
  <si>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</si>
  <si>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</si>
  <si>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</si>
  <si>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</si>
  <si>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</si>
  <si>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</si>
  <si>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</si>
  <si>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</si>
  <si>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</si>
  <si>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</si>
  <si>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</si>
  <si>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</si>
  <si>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</si>
  <si>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</si>
  <si>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</si>
  <si>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</si>
  <si>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</si>
  <si>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</si>
  <si>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</si>
  <si>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</si>
  <si>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</si>
  <si>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</si>
  <si>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</si>
  <si>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</si>
  <si>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</si>
  <si>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</si>
  <si>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</si>
  <si>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</si>
  <si>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</si>
  <si>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</si>
  <si>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</si>
  <si>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</si>
  <si>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</si>
  <si>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</si>
  <si>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</si>
  <si>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</si>
  <si>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</si>
  <si>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</si>
  <si>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</si>
  <si>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</si>
  <si>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</si>
  <si>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</si>
  <si>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</si>
  <si>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</si>
  <si>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</si>
  <si>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</si>
  <si>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</si>
  <si>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</si>
  <si>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</si>
  <si>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</si>
  <si>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</si>
  <si>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</si>
  <si>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</si>
  <si>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</si>
  <si>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</si>
  <si>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</si>
  <si>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</si>
  <si>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</si>
  <si>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</si>
  <si>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</si>
  <si>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</si>
  <si>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</si>
  <si>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</si>
  <si>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</si>
  <si>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</si>
  <si>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</si>
  <si>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</si>
  <si>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</si>
  <si>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</si>
  <si>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</si>
  <si>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</si>
  <si>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</si>
  <si>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</si>
  <si>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</si>
  <si>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</si>
  <si>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</si>
  <si>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</si>
  <si>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</si>
  <si>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</si>
  <si>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</si>
  <si>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</si>
  <si>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</si>
  <si>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</si>
  <si>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</si>
  <si>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</si>
  <si>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</si>
  <si>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</si>
  <si>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</si>
  <si>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</si>
  <si>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</si>
  <si>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</si>
  <si>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</si>
  <si>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</si>
  <si>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</si>
  <si>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</si>
  <si>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</si>
  <si>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</si>
  <si>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</si>
  <si>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</si>
  <si>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</si>
  <si>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</si>
  <si>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</si>
  <si>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</si>
  <si>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</si>
  <si>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</si>
  <si>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</si>
  <si>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</si>
  <si>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</si>
  <si>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</si>
  <si>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</si>
  <si>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</si>
  <si>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</si>
  <si>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</si>
  <si>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</si>
  <si>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</si>
  <si>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</si>
  <si>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</si>
  <si>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</si>
  <si>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</si>
  <si>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</si>
  <si>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</si>
  <si>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</si>
  <si>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</si>
  <si>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</si>
  <si>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</si>
  <si>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</si>
  <si>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</si>
  <si>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</si>
  <si>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</si>
  <si>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</si>
  <si>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</si>
  <si>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</si>
  <si>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</si>
  <si>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</si>
  <si>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</si>
  <si>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</si>
  <si>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</si>
  <si>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</si>
  <si>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</si>
  <si>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</si>
  <si>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</si>
  <si>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</si>
  <si>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</si>
  <si>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</si>
  <si>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</si>
  <si>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</si>
  <si>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</si>
  <si>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</si>
  <si>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</si>
  <si>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</si>
  <si>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</si>
  <si>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</si>
  <si>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</si>
  <si>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</si>
  <si>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</si>
  <si>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</si>
  <si>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</si>
  <si>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</si>
  <si>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</si>
  <si>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</si>
  <si>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</si>
  <si>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</si>
  <si>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</si>
  <si>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</si>
  <si>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</si>
  <si>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</si>
  <si>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</si>
  <si>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</si>
  <si>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</si>
  <si>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</si>
  <si>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</si>
  <si>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</si>
  <si>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</si>
  <si>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</si>
  <si>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</si>
  <si>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</si>
  <si>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</si>
  <si>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</si>
  <si>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</si>
  <si>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</si>
  <si>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</si>
  <si>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</si>
  <si>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</si>
  <si>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</si>
  <si>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</si>
  <si>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</si>
  <si>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</si>
  <si>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</si>
  <si>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</si>
  <si>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</si>
  <si>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</si>
  <si>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</si>
  <si>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</si>
  <si>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</si>
  <si>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</si>
  <si>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</si>
  <si>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</si>
  <si>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</si>
  <si>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</si>
  <si>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</si>
  <si>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</si>
  <si>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</si>
  <si>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</si>
  <si>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</si>
  <si>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</si>
  <si>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</si>
  <si>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</si>
  <si>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</si>
  <si>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</si>
  <si>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</si>
  <si>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</si>
  <si>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</si>
  <si>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</si>
  <si>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</si>
  <si>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</si>
  <si>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</si>
  <si>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</si>
  <si>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</si>
  <si>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</si>
  <si>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</si>
  <si>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</si>
  <si>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</si>
  <si>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</si>
  <si>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</si>
  <si>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</si>
  <si>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</si>
  <si>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</si>
  <si>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</si>
  <si>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</si>
  <si>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</si>
  <si>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</si>
  <si>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</si>
  <si>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</si>
  <si>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</si>
  <si>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</si>
  <si>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</si>
  <si>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</si>
  <si>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</si>
  <si>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</si>
  <si>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</si>
  <si>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</si>
  <si>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</si>
  <si>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</si>
  <si>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</si>
  <si>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</si>
  <si>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</si>
  <si>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</si>
  <si>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</si>
  <si>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</si>
  <si>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</si>
  <si>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</si>
  <si>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</si>
  <si>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</si>
  <si>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</si>
  <si>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</si>
  <si>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</si>
  <si>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</si>
  <si>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</si>
  <si>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</si>
  <si>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</si>
  <si>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</si>
  <si>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</si>
  <si>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</si>
  <si>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</si>
  <si>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</si>
  <si>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</si>
  <si>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</si>
  <si>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</si>
  <si>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</si>
  <si>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</si>
  <si>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</si>
  <si>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</si>
  <si>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</si>
  <si>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</si>
  <si>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</si>
  <si>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</si>
  <si>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</si>
  <si>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</si>
  <si>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</si>
  <si>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</si>
  <si>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</si>
  <si>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</si>
  <si>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</si>
  <si>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</si>
  <si>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</si>
  <si>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</si>
  <si>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</si>
  <si>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</si>
  <si>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</si>
  <si>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</si>
  <si>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</si>
  <si>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</si>
  <si>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</si>
  <si>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</si>
  <si>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</si>
  <si>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</si>
  <si>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</si>
  <si>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</si>
  <si>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</si>
  <si>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</si>
  <si>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</si>
  <si>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</si>
  <si>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</si>
  <si>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</si>
  <si>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</si>
  <si>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</si>
  <si>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</si>
  <si>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</si>
  <si>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</si>
  <si>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</si>
  <si>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</si>
  <si>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</si>
  <si>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</si>
  <si>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</si>
  <si>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</si>
  <si>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</si>
  <si>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</si>
  <si>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</si>
  <si>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</si>
  <si>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</si>
  <si>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</si>
  <si>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</si>
  <si>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</si>
  <si>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</si>
  <si>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</si>
  <si>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</si>
  <si>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</si>
  <si>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</si>
  <si>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</si>
  <si>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</si>
  <si>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</si>
  <si>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</si>
  <si>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</si>
  <si>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</si>
  <si>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</si>
  <si>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</si>
  <si>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</si>
  <si>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</si>
  <si>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</si>
  <si>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</si>
  <si>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</si>
  <si>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</si>
  <si>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</si>
  <si>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</si>
  <si>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</si>
  <si>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</si>
  <si>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</si>
  <si>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</si>
  <si>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</si>
  <si>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</si>
  <si>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</si>
  <si>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</si>
  <si>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</si>
  <si>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</si>
  <si>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</si>
  <si>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</si>
  <si>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</si>
  <si>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</si>
  <si>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</si>
  <si>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</si>
  <si>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</si>
  <si>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</si>
  <si>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</si>
  <si>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</si>
  <si>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</si>
  <si>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</si>
  <si>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</si>
  <si>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</si>
  <si>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</si>
  <si>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</si>
  <si>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</si>
  <si>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</si>
  <si>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</si>
  <si>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</si>
  <si>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</si>
  <si>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</si>
  <si>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</si>
  <si>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</si>
  <si>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</si>
  <si>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</si>
  <si>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</si>
  <si>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</si>
  <si>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</si>
  <si>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</si>
  <si>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</si>
  <si>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</si>
  <si>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</si>
  <si>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</si>
  <si>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</si>
  <si>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</si>
  <si>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</si>
  <si>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</si>
  <si>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</si>
  <si>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</si>
  <si>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</si>
  <si>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</si>
  <si>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</si>
  <si>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</si>
  <si>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</si>
  <si>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</si>
  <si>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</si>
  <si>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</si>
  <si>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</si>
  <si>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</si>
  <si>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</si>
  <si>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</si>
  <si>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</si>
  <si>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</si>
  <si>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</si>
  <si>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</si>
  <si>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</si>
  <si>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</si>
  <si>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</si>
  <si>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</si>
  <si>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</si>
  <si>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</si>
  <si>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</si>
  <si>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</si>
  <si>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</si>
  <si>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</si>
  <si>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</si>
  <si>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</si>
  <si>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</si>
  <si>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</si>
  <si>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</si>
  <si>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</si>
  <si>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</si>
  <si>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</si>
  <si>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</si>
  <si>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</si>
  <si>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</si>
  <si>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</si>
  <si>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</si>
  <si>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</si>
  <si>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</si>
  <si>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</si>
  <si>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</si>
  <si>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</si>
  <si>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</si>
  <si>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</si>
  <si>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</si>
  <si>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</si>
  <si>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</si>
  <si>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</si>
  <si>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</si>
  <si>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</si>
  <si>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</si>
  <si>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</si>
  <si>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</si>
  <si>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</si>
  <si>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</si>
  <si>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</si>
  <si>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</si>
  <si>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</si>
  <si>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</si>
  <si>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</si>
  <si>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</si>
  <si>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</si>
  <si>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</si>
  <si>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</si>
  <si>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</si>
  <si>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</si>
  <si>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</si>
  <si>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</si>
  <si>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</si>
  <si>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</si>
  <si>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</si>
  <si>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</si>
  <si>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</si>
  <si>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</si>
  <si>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</si>
  <si>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</si>
  <si>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</si>
  <si>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</si>
  <si>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</si>
  <si>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</si>
  <si>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</si>
  <si>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</si>
  <si>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</si>
  <si>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</si>
  <si>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</si>
  <si>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</si>
  <si>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</si>
  <si>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</si>
  <si>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</si>
  <si>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</si>
  <si>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</si>
  <si>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</si>
  <si>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</si>
  <si>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</si>
  <si>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</si>
  <si>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</si>
  <si>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</si>
  <si>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</si>
  <si>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</si>
  <si>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</si>
  <si>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</si>
  <si>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</si>
  <si>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</si>
  <si>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</si>
  <si>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</si>
  <si>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</si>
  <si>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</si>
  <si>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</si>
  <si>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</si>
  <si>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</si>
  <si>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</si>
  <si>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</si>
  <si>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</si>
  <si>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</si>
  <si>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</si>
  <si>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</si>
  <si>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</si>
  <si>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</si>
  <si>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</si>
  <si>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</si>
  <si>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</si>
  <si>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</si>
  <si>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</si>
  <si>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</si>
  <si>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</si>
  <si>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</si>
  <si>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</si>
  <si>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</si>
  <si>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</si>
  <si>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</si>
  <si>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</si>
  <si>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</si>
  <si>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</si>
  <si>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</si>
  <si>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</si>
  <si>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</si>
  <si>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</si>
  <si>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</si>
  <si>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</si>
  <si>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</si>
  <si>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</si>
  <si>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</si>
  <si>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</si>
  <si>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</si>
  <si>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</si>
  <si>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</si>
  <si>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</si>
  <si>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</si>
  <si>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</si>
  <si>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</si>
  <si>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</si>
  <si>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</si>
  <si>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</si>
  <si>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</si>
  <si>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</si>
  <si>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</si>
  <si>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</si>
  <si>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</si>
  <si>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</si>
  <si>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</si>
  <si>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</si>
  <si>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</si>
  <si>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</si>
  <si>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</si>
  <si>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</si>
  <si>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</si>
  <si>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</si>
  <si>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</si>
  <si>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</si>
  <si>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</si>
  <si>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</si>
  <si>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</si>
  <si>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</si>
  <si>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</si>
  <si>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</si>
  <si>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</si>
  <si>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</si>
  <si>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</si>
  <si>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</si>
  <si>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</si>
  <si>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</si>
  <si>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</si>
  <si>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</si>
  <si>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</si>
  <si>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</si>
  <si>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</si>
  <si>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</si>
  <si>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</si>
  <si>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</si>
  <si>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</si>
  <si>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</si>
  <si>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</si>
  <si>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</si>
  <si>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</si>
  <si>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</si>
  <si>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</si>
  <si>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</si>
  <si>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</si>
  <si>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</si>
  <si>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</si>
  <si>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</si>
  <si>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</si>
  <si>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</si>
  <si>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</si>
  <si>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</si>
  <si>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</si>
  <si>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</si>
  <si>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</si>
  <si>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</si>
  <si>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</si>
  <si>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</si>
  <si>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</si>
  <si>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</si>
  <si>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</si>
  <si>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</si>
  <si>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</si>
  <si>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</si>
  <si>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</si>
  <si>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</si>
  <si>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</si>
  <si>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</si>
  <si>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</si>
  <si>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</si>
  <si>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</si>
  <si>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</si>
  <si>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</si>
  <si>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</si>
  <si>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</si>
  <si>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</si>
  <si>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</si>
  <si>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</si>
  <si>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</si>
  <si>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</si>
  <si>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</si>
  <si>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</si>
  <si>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</si>
  <si>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</si>
  <si>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</si>
  <si>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</si>
  <si>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</si>
  <si>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</si>
  <si>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</si>
  <si>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</si>
  <si>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</si>
  <si>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</si>
  <si>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</si>
  <si>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</si>
  <si>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</si>
  <si>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</si>
  <si>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</si>
  <si>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</si>
  <si>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</si>
  <si>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</si>
  <si>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</si>
  <si>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</si>
  <si>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</si>
  <si>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</si>
  <si>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</si>
  <si>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</si>
  <si>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</si>
  <si>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</si>
  <si>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</si>
  <si>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</si>
  <si>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</si>
  <si>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</si>
  <si>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</si>
  <si>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</si>
  <si>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</si>
  <si>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</si>
  <si>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</si>
  <si>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</si>
  <si>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</si>
  <si>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</si>
  <si>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</si>
  <si>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</si>
  <si>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</si>
  <si>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</si>
  <si>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</si>
  <si>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</si>
  <si>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</si>
  <si>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</si>
  <si>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</si>
  <si>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</si>
  <si>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</si>
  <si>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</si>
  <si>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</si>
  <si>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</si>
  <si>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</si>
  <si>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</si>
  <si>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</si>
  <si>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</si>
  <si>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</si>
  <si>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</si>
  <si>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</si>
  <si>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</si>
  <si>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</si>
  <si>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</si>
  <si>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</si>
  <si>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</si>
  <si>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</si>
  <si>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</si>
  <si>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</si>
  <si>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</si>
  <si>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</si>
  <si>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</si>
  <si>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</si>
  <si>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</si>
  <si>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</si>
  <si>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</si>
  <si>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</si>
  <si>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</si>
  <si>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</si>
  <si>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</si>
  <si>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</si>
  <si>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</si>
  <si>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</si>
  <si>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</si>
  <si>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</si>
  <si>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</si>
  <si>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</si>
  <si>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</si>
  <si>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</si>
  <si>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</si>
  <si>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</si>
  <si>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</si>
  <si>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</si>
  <si>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</si>
  <si>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</si>
  <si>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</si>
  <si>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</si>
  <si>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</si>
  <si>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</si>
  <si>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</si>
  <si>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</si>
  <si>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</si>
  <si>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</si>
  <si>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</si>
  <si>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</si>
  <si>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</si>
  <si>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</si>
  <si>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</si>
  <si>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</si>
  <si>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</si>
  <si>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</si>
  <si>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</si>
  <si>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</si>
  <si>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</si>
  <si>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</si>
  <si>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</si>
  <si>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</si>
  <si>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</si>
  <si>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</si>
  <si>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</si>
  <si>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</si>
  <si>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</si>
  <si>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</si>
  <si>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</si>
  <si>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</si>
  <si>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</si>
  <si>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</si>
  <si>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</si>
  <si>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</si>
  <si>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</si>
  <si>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</si>
  <si>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</si>
  <si>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</si>
  <si>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</si>
  <si>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</si>
  <si>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</si>
  <si>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</si>
  <si>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</si>
  <si>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</si>
  <si>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</si>
  <si>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</si>
  <si>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</si>
  <si>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</si>
  <si>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</si>
  <si>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</si>
  <si>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</si>
  <si>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</si>
  <si>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</si>
  <si>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</si>
  <si>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</si>
  <si>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</si>
  <si>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</si>
  <si>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</si>
  <si>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</si>
  <si>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</si>
  <si>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</si>
  <si>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</si>
  <si>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</si>
  <si>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</si>
  <si>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</si>
  <si>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</si>
  <si>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</si>
  <si>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</si>
  <si>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</si>
  <si>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</si>
  <si>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</si>
  <si>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</si>
  <si>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</si>
  <si>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</si>
  <si>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</si>
  <si>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</si>
  <si>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</si>
  <si>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</si>
  <si>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</si>
  <si>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</si>
  <si>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</si>
  <si>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</si>
  <si>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</si>
  <si>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</si>
  <si>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</si>
  <si>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</si>
  <si>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</si>
  <si>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</si>
  <si>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</si>
  <si>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</si>
  <si>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</si>
  <si>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</si>
  <si>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</si>
  <si>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</si>
  <si>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</si>
  <si>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</si>
  <si>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</si>
  <si>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</si>
  <si>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</si>
  <si>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</si>
  <si>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</si>
  <si>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</si>
  <si>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</si>
  <si>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</si>
  <si>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</si>
  <si>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</si>
  <si>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</si>
  <si>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</si>
  <si>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</si>
  <si>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</si>
  <si>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</si>
  <si>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</si>
  <si>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</si>
  <si>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</si>
  <si>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</si>
  <si>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</si>
  <si>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</si>
  <si>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</si>
  <si>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</si>
  <si>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</si>
  <si>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</si>
  <si>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</si>
  <si>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</si>
  <si>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</si>
  <si>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</si>
  <si>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</si>
  <si>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</si>
  <si>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</si>
  <si>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</si>
  <si>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</si>
  <si>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</si>
  <si>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</si>
  <si>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</si>
  <si>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</si>
  <si>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</si>
  <si>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</si>
  <si>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</si>
  <si>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</si>
  <si>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</si>
  <si>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</si>
  <si>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</si>
  <si>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</si>
  <si>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</si>
  <si>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</si>
  <si>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</si>
  <si>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</si>
  <si>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</si>
  <si>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</si>
  <si>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</si>
  <si>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</si>
  <si>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</si>
  <si>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</si>
  <si>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</si>
  <si>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</si>
  <si>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</si>
  <si>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</si>
  <si>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</si>
  <si>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</si>
  <si>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</si>
  <si>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</si>
  <si>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</si>
  <si>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</si>
  <si>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</si>
  <si>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</si>
  <si>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</si>
  <si>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</si>
  <si>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</si>
  <si>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</si>
  <si>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</si>
  <si>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</si>
  <si>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</si>
  <si>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</si>
  <si>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</si>
  <si>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</si>
  <si>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</si>
  <si>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</si>
  <si>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</si>
  <si>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</si>
  <si>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</si>
  <si>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</si>
  <si>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</si>
  <si>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</si>
  <si>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</si>
  <si>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</si>
  <si>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</si>
  <si>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</si>
  <si>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</si>
  <si>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</si>
  <si>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</si>
  <si>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</si>
  <si>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</si>
  <si>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</si>
  <si>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</si>
  <si>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</si>
  <si>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</si>
  <si>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</si>
  <si>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</si>
  <si>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</si>
  <si>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</si>
  <si>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</si>
  <si>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</si>
  <si>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</si>
  <si>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</si>
  <si>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</si>
  <si>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</si>
  <si>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</si>
  <si>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</si>
  <si>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</si>
  <si>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</si>
  <si>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</si>
  <si>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</si>
  <si>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</si>
  <si>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</si>
  <si>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</si>
  <si>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</si>
  <si>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</si>
  <si>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</si>
  <si>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</si>
  <si>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</si>
  <si>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</si>
  <si>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</si>
  <si>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</si>
  <si>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</si>
  <si>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</si>
  <si>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</si>
  <si>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</si>
  <si>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</si>
  <si>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</si>
  <si>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</si>
  <si>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</si>
  <si>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</si>
  <si>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</si>
  <si>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</si>
  <si>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</si>
  <si>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</si>
  <si>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</si>
  <si>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</si>
  <si>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</si>
  <si>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</si>
  <si>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</si>
  <si>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</si>
  <si>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</si>
  <si>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</si>
  <si>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</si>
  <si>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</si>
  <si>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</si>
  <si>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</si>
  <si>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</si>
  <si>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</si>
  <si>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</si>
  <si>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</si>
  <si>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</si>
  <si>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</si>
  <si>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</si>
  <si>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</si>
  <si>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</si>
  <si>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</si>
  <si>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</si>
  <si>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</si>
  <si>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</si>
  <si>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</si>
  <si>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</si>
  <si>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</si>
  <si>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</si>
  <si>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</si>
  <si>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</si>
  <si>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</si>
  <si>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</si>
  <si>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</si>
  <si>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</si>
  <si>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</si>
  <si>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</si>
  <si>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</si>
  <si>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</si>
  <si>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</si>
  <si>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</si>
  <si>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</si>
  <si>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</si>
  <si>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</si>
  <si>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</si>
  <si>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</si>
  <si>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</si>
  <si>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</si>
  <si>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</si>
  <si>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</si>
  <si>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</si>
  <si>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</si>
  <si>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</si>
  <si>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</si>
  <si>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</si>
  <si>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</si>
  <si>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</si>
  <si>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</si>
  <si>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</si>
  <si>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</si>
  <si>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</si>
  <si>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</si>
  <si>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</si>
  <si>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</si>
  <si>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</si>
  <si>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</si>
  <si>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</si>
  <si>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</si>
  <si>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</si>
  <si>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</si>
  <si>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</si>
  <si>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</si>
  <si>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</si>
  <si>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</si>
  <si>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</si>
  <si>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</si>
  <si>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</si>
  <si>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</si>
  <si>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</si>
  <si>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</si>
  <si>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</si>
  <si>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</si>
  <si>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</si>
  <si>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</si>
  <si>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</si>
  <si>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</si>
  <si>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</si>
  <si>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</si>
  <si>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</si>
  <si>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</si>
  <si>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</si>
  <si>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</si>
  <si>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</si>
  <si>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</si>
  <si>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</si>
  <si>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</si>
  <si>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</si>
  <si>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</si>
  <si>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</si>
  <si>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</si>
  <si>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</si>
  <si>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</si>
  <si>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</si>
  <si>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</si>
  <si>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</si>
  <si>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</si>
  <si>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</si>
  <si>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</si>
  <si>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</si>
  <si>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</si>
  <si>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</si>
  <si>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</si>
  <si>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</si>
  <si>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</si>
  <si>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</si>
  <si>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</si>
  <si>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</si>
  <si>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</si>
  <si>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</si>
  <si>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</si>
  <si>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</si>
  <si>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</si>
  <si>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</si>
  <si>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</si>
  <si>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</si>
  <si>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</si>
  <si>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</si>
  <si>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</si>
  <si>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</si>
  <si>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</si>
  <si>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</si>
  <si>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</si>
  <si>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</si>
  <si>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</si>
  <si>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</si>
  <si>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</si>
  <si>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</si>
  <si>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</si>
  <si>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</si>
  <si>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</si>
  <si>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</si>
  <si>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</si>
  <si>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</si>
  <si>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</si>
  <si>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</si>
  <si>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</si>
  <si>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</si>
  <si>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</si>
  <si>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</si>
  <si>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</si>
  <si>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</si>
  <si>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</si>
  <si>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</si>
  <si>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</si>
  <si>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</si>
  <si>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</si>
  <si>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</si>
  <si>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</si>
  <si>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</si>
  <si>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</si>
  <si>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</si>
  <si>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</si>
  <si>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</si>
  <si>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</si>
  <si>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</si>
  <si>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</si>
  <si>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</si>
  <si>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</si>
  <si>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</si>
  <si>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</si>
  <si>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</si>
  <si>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</si>
  <si>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</si>
  <si>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</si>
  <si>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</si>
  <si>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</si>
  <si>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</si>
  <si>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</si>
  <si>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</si>
  <si>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</si>
  <si>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</si>
  <si>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</si>
  <si>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</si>
  <si>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</si>
  <si>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</si>
  <si>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</si>
  <si>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</si>
  <si>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</si>
  <si>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</si>
  <si>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</si>
  <si>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</si>
  <si>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</si>
  <si>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</si>
  <si>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</si>
  <si>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</si>
  <si>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</si>
  <si>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</si>
  <si>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</si>
  <si>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</si>
  <si>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</si>
  <si>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</si>
  <si>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</si>
  <si>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</si>
  <si>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</si>
  <si>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</si>
  <si>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</si>
  <si>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</si>
  <si>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</si>
  <si>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</si>
  <si>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</si>
  <si>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</si>
  <si>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</si>
  <si>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</si>
  <si>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</si>
  <si>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</si>
  <si>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</si>
  <si>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</si>
  <si>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</si>
  <si>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</si>
  <si>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</si>
  <si>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</si>
  <si>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</si>
  <si>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</si>
  <si>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</si>
  <si>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</si>
  <si>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</si>
  <si>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</si>
  <si>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</si>
  <si>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</si>
  <si>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</si>
  <si>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</si>
  <si>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</si>
  <si>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</si>
  <si>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</si>
  <si>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</si>
  <si>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</si>
  <si>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</si>
  <si>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</si>
  <si>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</si>
  <si>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</si>
  <si>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</si>
  <si>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</si>
  <si>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</si>
  <si>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</si>
  <si>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</si>
  <si>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</si>
  <si>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</si>
  <si>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</si>
  <si>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</si>
  <si>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</si>
  <si>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</si>
  <si>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</si>
  <si>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</si>
  <si>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</si>
  <si>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</si>
  <si>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</si>
  <si>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</si>
  <si>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</si>
  <si>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</si>
  <si>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</si>
  <si>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</si>
  <si>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</si>
  <si>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</si>
  <si>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</si>
  <si>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</si>
  <si>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</si>
  <si>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</si>
  <si>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</si>
  <si>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</si>
  <si>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</si>
  <si>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</si>
  <si>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</si>
  <si>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</si>
  <si>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</si>
  <si>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</si>
  <si>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</si>
  <si>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</si>
  <si>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</si>
  <si>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</si>
  <si>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</si>
  <si>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</si>
  <si>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</si>
  <si>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</si>
  <si>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</si>
  <si>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</si>
  <si>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</si>
  <si>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</si>
  <si>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</si>
  <si>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</si>
  <si>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</si>
  <si>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</si>
  <si>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</si>
  <si>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</si>
  <si>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</si>
  <si>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</si>
  <si>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</si>
  <si>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</si>
  <si>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</si>
  <si>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</si>
  <si>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</si>
  <si>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</si>
  <si>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</si>
  <si>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</si>
  <si>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</si>
  <si>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</si>
  <si>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</si>
  <si>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</si>
  <si>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</si>
  <si>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</si>
  <si>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</si>
  <si>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</si>
  <si>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</si>
  <si>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</si>
  <si>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</si>
  <si>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</si>
  <si>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</si>
  <si>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</si>
  <si>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</si>
  <si>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</si>
  <si>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</si>
  <si>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</si>
  <si>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</si>
  <si>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</si>
  <si>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</si>
  <si>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</si>
  <si>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</si>
  <si>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</si>
  <si>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</si>
  <si>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</si>
  <si>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</si>
  <si>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</si>
  <si>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</si>
  <si>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</si>
  <si>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</si>
  <si>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</si>
  <si>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</si>
  <si>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</si>
  <si>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</si>
  <si>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</si>
  <si>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</si>
  <si>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</si>
  <si>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</si>
  <si>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</si>
  <si>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</si>
  <si>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</si>
  <si>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</si>
  <si>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</si>
  <si>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</si>
  <si>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</si>
  <si>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</si>
  <si>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</si>
  <si>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</si>
  <si>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</si>
  <si>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</si>
  <si>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</si>
  <si>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</si>
  <si>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</si>
  <si>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</si>
  <si>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</si>
  <si>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</si>
  <si>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</si>
  <si>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</si>
  <si>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</si>
  <si>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</si>
  <si>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</si>
  <si>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</si>
  <si>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</si>
  <si>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</si>
  <si>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</si>
  <si>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</si>
  <si>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</si>
  <si>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</si>
  <si>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</si>
  <si>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</si>
  <si>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</si>
  <si>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</si>
  <si>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</si>
  <si>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</si>
  <si>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</si>
  <si>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</si>
  <si>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</si>
  <si>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</si>
  <si>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</si>
  <si>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</si>
  <si>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</si>
  <si>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</si>
  <si>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</si>
  <si>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</si>
  <si>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</si>
  <si>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</si>
  <si>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</si>
  <si>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</si>
  <si>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</si>
  <si>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</si>
  <si>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</si>
  <si>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</si>
  <si>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</si>
  <si>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</si>
  <si>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</si>
  <si>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</si>
  <si>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</si>
  <si>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</si>
  <si>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</si>
  <si>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</si>
  <si>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</si>
  <si>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</si>
  <si>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</si>
  <si>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</si>
  <si>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</si>
  <si>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</si>
  <si>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</si>
  <si>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</si>
  <si>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</si>
  <si>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</si>
  <si>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</si>
  <si>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</si>
  <si>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</si>
  <si>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</si>
  <si>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</si>
  <si>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</si>
  <si>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</si>
  <si>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</si>
  <si>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</si>
  <si>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</si>
  <si>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</si>
  <si>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</si>
  <si>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</si>
  <si>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</si>
  <si>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</si>
  <si>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</si>
  <si>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</si>
  <si>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</si>
  <si>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</si>
  <si>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</si>
  <si>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</si>
  <si>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</si>
  <si>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</si>
  <si>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</si>
  <si>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</si>
  <si>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</si>
  <si>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</si>
  <si>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</si>
  <si>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</si>
  <si>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</si>
  <si>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</si>
  <si>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</si>
  <si>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</si>
  <si>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</si>
  <si>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</si>
  <si>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</si>
  <si>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</si>
  <si>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</si>
  <si>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</si>
  <si>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</si>
  <si>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</si>
  <si>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</si>
  <si>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</si>
  <si>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</si>
  <si>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</si>
  <si>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</si>
  <si>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</si>
  <si>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</si>
  <si>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</si>
  <si>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</si>
  <si>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</si>
  <si>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</si>
  <si>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</si>
  <si>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</si>
  <si>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</si>
  <si>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</si>
  <si>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</si>
  <si>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</si>
  <si>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</si>
  <si>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</si>
  <si>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</si>
  <si>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</si>
  <si>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</si>
  <si>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</si>
  <si>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</si>
  <si>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</si>
  <si>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</si>
  <si>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</si>
  <si>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</si>
  <si>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</si>
  <si>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</si>
  <si>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</si>
  <si>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</si>
  <si>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</si>
  <si>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</si>
  <si>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</si>
  <si>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</si>
  <si>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</si>
  <si>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</si>
  <si>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</si>
  <si>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</si>
  <si>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</si>
  <si>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</si>
  <si>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</si>
  <si>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</si>
  <si>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</si>
  <si>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</si>
  <si>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</si>
  <si>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</si>
  <si>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</si>
  <si>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</si>
  <si>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</si>
  <si>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</si>
  <si>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</si>
  <si>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</si>
  <si>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</si>
  <si>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</si>
  <si>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</si>
  <si>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</si>
  <si>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</si>
  <si>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</si>
  <si>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</si>
  <si>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</si>
  <si>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</si>
  <si>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</si>
  <si>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</si>
  <si>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</si>
  <si>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</si>
  <si>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</si>
  <si>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</si>
  <si>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</si>
  <si>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</si>
  <si>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</si>
  <si>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</si>
  <si>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</si>
  <si>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</si>
  <si>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</si>
  <si>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</si>
  <si>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</si>
  <si>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</si>
  <si>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</si>
  <si>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</si>
  <si>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</si>
  <si>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</si>
  <si>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</si>
  <si>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</si>
  <si>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</si>
  <si>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</si>
  <si>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</si>
  <si>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</si>
  <si>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</si>
  <si>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</si>
  <si>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</si>
  <si>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</si>
  <si>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</si>
  <si>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</si>
  <si>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</si>
  <si>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</si>
  <si>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</si>
  <si>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</si>
  <si>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</si>
  <si>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</si>
  <si>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</si>
  <si>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</si>
  <si>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</si>
  <si>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</si>
  <si>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</si>
  <si>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</si>
  <si>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</si>
  <si>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</si>
  <si>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</si>
  <si>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</si>
  <si>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</si>
  <si>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</si>
  <si>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</si>
  <si>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</si>
  <si>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</si>
  <si>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</si>
  <si>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</si>
  <si>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</si>
  <si>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</si>
  <si>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</si>
  <si>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</si>
  <si>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</si>
  <si>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</si>
  <si>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</si>
  <si>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</si>
  <si>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</si>
  <si>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</si>
  <si>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</si>
  <si>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</si>
  <si>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</si>
  <si>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</si>
  <si>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</si>
  <si>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</si>
  <si>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</si>
  <si>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</si>
  <si>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</si>
  <si>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</si>
  <si>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</si>
  <si>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</si>
  <si>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</si>
  <si>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</si>
  <si>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</si>
  <si>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</si>
  <si>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</si>
  <si>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</si>
  <si>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</si>
  <si>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</si>
  <si>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</si>
  <si>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</si>
  <si>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</si>
  <si>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</si>
  <si>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</si>
  <si>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</si>
  <si>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</si>
  <si>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</si>
  <si>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</si>
  <si>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</si>
  <si>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</si>
  <si>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</si>
  <si>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</si>
  <si>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</si>
  <si>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</si>
  <si>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</si>
  <si>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</si>
  <si>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</si>
  <si>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</si>
  <si>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</si>
  <si>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</si>
  <si>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</si>
  <si>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</si>
  <si>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</si>
  <si>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</si>
  <si>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</si>
  <si>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</si>
  <si>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</si>
  <si>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</si>
  <si>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</si>
  <si>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</si>
  <si>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</si>
  <si>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</si>
  <si>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</si>
  <si>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</si>
  <si>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</si>
  <si>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</si>
  <si>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</si>
  <si>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</si>
  <si>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</si>
  <si>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</si>
  <si>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</si>
  <si>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</si>
  <si>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</si>
  <si>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</si>
  <si>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</si>
  <si>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</si>
  <si>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</si>
  <si>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</si>
  <si>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</si>
  <si>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</si>
  <si>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</si>
  <si>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</si>
  <si>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</si>
  <si>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</si>
  <si>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</si>
  <si>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</si>
  <si>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</si>
  <si>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</si>
  <si>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</si>
  <si>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</si>
  <si>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</si>
  <si>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</si>
  <si>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</si>
  <si>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</si>
  <si>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</si>
  <si>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</si>
  <si>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</si>
  <si>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</si>
  <si>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</si>
  <si>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</si>
  <si>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</si>
  <si>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</si>
  <si>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</si>
  <si>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</si>
  <si>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</si>
  <si>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</si>
  <si>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</si>
  <si>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</si>
  <si>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</si>
  <si>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</si>
  <si>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</si>
  <si>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</si>
  <si>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</si>
  <si>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</si>
  <si>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</si>
  <si>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</si>
  <si>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</si>
  <si>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</si>
  <si>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</si>
  <si>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</si>
  <si>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</si>
  <si>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</si>
  <si>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</si>
  <si>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</si>
  <si>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</si>
  <si>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</si>
  <si>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</si>
  <si>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</si>
  <si>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</si>
  <si>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</si>
  <si>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</si>
  <si>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</si>
  <si>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</si>
  <si>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</si>
  <si>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</si>
  <si>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</si>
  <si>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</si>
  <si>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</si>
  <si>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</si>
  <si>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</si>
  <si>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</si>
  <si>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</si>
  <si>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</si>
  <si>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</si>
  <si>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</si>
  <si>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</si>
  <si>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</si>
  <si>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</si>
  <si>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</si>
  <si>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</si>
  <si>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</si>
  <si>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</si>
  <si>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</si>
  <si>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</si>
  <si>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</si>
  <si>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</si>
  <si>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</si>
  <si>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</si>
  <si>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</si>
  <si>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</si>
  <si>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</si>
  <si>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</si>
  <si>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</si>
  <si>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</si>
  <si>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</si>
  <si>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</si>
  <si>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</si>
  <si>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</si>
  <si>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</si>
  <si>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</si>
  <si>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</si>
  <si>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</si>
  <si>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</si>
  <si>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</si>
  <si>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</si>
  <si>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</si>
  <si>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</si>
  <si>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</si>
  <si>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</si>
  <si>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</si>
  <si>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</si>
  <si>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</si>
  <si>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</si>
  <si>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</si>
  <si>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</si>
  <si>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</si>
  <si>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</si>
  <si>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</si>
  <si>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</si>
  <si>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</si>
  <si>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</si>
  <si>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</si>
  <si>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</si>
  <si>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</si>
  <si>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</si>
  <si>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</si>
  <si>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</si>
  <si>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</si>
  <si>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</si>
  <si>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</si>
  <si>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</si>
  <si>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</si>
  <si>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</si>
  <si>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</si>
  <si>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</si>
  <si>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</si>
  <si>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</si>
  <si>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</si>
  <si>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</si>
  <si>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</si>
  <si>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</si>
  <si>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</si>
  <si>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</si>
  <si>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</si>
  <si>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</si>
  <si>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</si>
  <si>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</si>
  <si>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</si>
  <si>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</si>
  <si>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</si>
  <si>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</si>
  <si>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</si>
  <si>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</si>
  <si>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</si>
  <si>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</si>
  <si>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</si>
  <si>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</si>
  <si>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</si>
  <si>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</si>
  <si>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</si>
  <si>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</si>
  <si>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</si>
  <si>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</si>
  <si>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</si>
  <si>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</si>
  <si>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</si>
  <si>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</si>
  <si>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</si>
  <si>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</si>
  <si>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</si>
  <si>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</si>
  <si>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</si>
  <si>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</si>
  <si>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</si>
  <si>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</si>
  <si>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</si>
  <si>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</si>
  <si>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</si>
  <si>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</si>
  <si>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</si>
  <si>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</si>
  <si>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</si>
  <si>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</si>
  <si>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</si>
  <si>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</si>
  <si>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</si>
  <si>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</si>
  <si>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</si>
  <si>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</si>
  <si>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</si>
  <si>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</si>
  <si>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</si>
  <si>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</si>
  <si>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</si>
  <si>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</si>
  <si>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</si>
  <si>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</si>
  <si>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</si>
  <si>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</si>
  <si>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</si>
  <si>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</si>
  <si>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</si>
  <si>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</si>
  <si>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</si>
  <si>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</si>
  <si>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</si>
  <si>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</si>
  <si>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</si>
  <si>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</si>
  <si>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</si>
  <si>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</si>
  <si>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</si>
  <si>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</si>
  <si>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</si>
  <si>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</si>
  <si>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</si>
  <si>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</si>
  <si>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</si>
  <si>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</si>
  <si>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</si>
  <si>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</si>
  <si>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</si>
  <si>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</si>
  <si>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</si>
  <si>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</si>
  <si>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</si>
  <si>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</si>
  <si>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</si>
  <si>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</si>
  <si>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</si>
  <si>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</si>
  <si>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</si>
  <si>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</si>
  <si>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</si>
  <si>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</si>
  <si>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</si>
  <si>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</si>
  <si>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</si>
  <si>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</si>
  <si>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</si>
  <si>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</si>
  <si>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</si>
  <si>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</si>
  <si>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</si>
  <si>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</si>
  <si>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</si>
  <si>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</si>
  <si>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</si>
  <si>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</si>
  <si>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</si>
  <si>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</si>
  <si>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</si>
  <si>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</si>
  <si>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</si>
  <si>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</si>
  <si>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</si>
  <si>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</si>
  <si>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</si>
  <si>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</si>
  <si>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</si>
  <si>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</si>
  <si>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</si>
  <si>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</si>
  <si>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</si>
  <si>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</si>
  <si>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</si>
  <si>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</si>
  <si>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</si>
  <si>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</si>
  <si>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</si>
  <si>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</si>
  <si>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</si>
  <si>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</si>
  <si>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</si>
  <si>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</si>
  <si>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</si>
  <si>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</si>
  <si>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</si>
  <si>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</si>
  <si>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</si>
  <si>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</si>
  <si>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</si>
  <si>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</si>
  <si>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</si>
  <si>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</si>
  <si>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</si>
  <si>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</si>
  <si>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</si>
  <si>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</si>
  <si>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</si>
  <si>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</si>
  <si>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</si>
  <si>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</si>
  <si>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</si>
  <si>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</si>
  <si>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</si>
  <si>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</si>
  <si>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</si>
  <si>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</si>
  <si>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</si>
  <si>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</si>
  <si>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</si>
  <si>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</si>
  <si>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</si>
  <si>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</si>
  <si>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</si>
  <si>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</si>
  <si>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</si>
  <si>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</si>
  <si>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</si>
  <si>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</si>
  <si>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</si>
  <si>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</si>
  <si>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</si>
  <si>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</si>
  <si>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</si>
  <si>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</si>
  <si>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</si>
  <si>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</si>
  <si>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</si>
  <si>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</si>
  <si>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</si>
  <si>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</si>
  <si>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</si>
  <si>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</si>
  <si>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</si>
  <si>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</si>
  <si>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</si>
  <si>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</si>
  <si>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</si>
  <si>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</si>
  <si>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</si>
  <si>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</si>
  <si>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</si>
  <si>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</si>
  <si>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</si>
  <si>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</si>
  <si>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</si>
  <si>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</si>
  <si>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</si>
  <si>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</si>
  <si>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</si>
  <si>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</si>
  <si>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</si>
  <si>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</si>
  <si>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</si>
  <si>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</si>
  <si>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</si>
  <si>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</si>
  <si>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</si>
  <si>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</si>
  <si>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</si>
  <si>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</si>
  <si>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</si>
  <si>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</si>
  <si>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</si>
  <si>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</si>
  <si>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</si>
  <si>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</si>
  <si>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</si>
  <si>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</si>
  <si>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</si>
  <si>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</si>
  <si>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</si>
  <si>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</si>
  <si>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</si>
  <si>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</si>
  <si>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</si>
  <si>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</si>
  <si>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</si>
  <si>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</si>
  <si>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</si>
  <si>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</si>
  <si>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</si>
  <si>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</si>
  <si>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</si>
  <si>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</si>
  <si>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</si>
  <si>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</si>
  <si>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</si>
  <si>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</si>
  <si>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</si>
  <si>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</si>
  <si>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</si>
  <si>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</si>
  <si>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</si>
  <si>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</si>
  <si>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</si>
  <si>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</si>
  <si>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</si>
  <si>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</si>
  <si>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</si>
  <si>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</si>
  <si>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</si>
  <si>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</si>
  <si>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</si>
  <si>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</si>
  <si>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</si>
  <si>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</si>
  <si>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</si>
  <si>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</si>
  <si>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</si>
  <si>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</si>
  <si>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</si>
  <si>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</si>
  <si>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</si>
  <si>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</si>
  <si>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</si>
  <si>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</si>
  <si>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</si>
  <si>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</si>
  <si>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</si>
  <si>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</si>
  <si>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</si>
  <si>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</si>
  <si>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</si>
  <si>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</si>
  <si>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</si>
  <si>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</si>
  <si>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</si>
  <si>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</si>
  <si>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</si>
  <si>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</si>
  <si>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</si>
  <si>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</si>
  <si>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</si>
  <si>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</si>
  <si>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</si>
  <si>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</si>
  <si>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</si>
  <si>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</si>
  <si>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</si>
  <si>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</si>
  <si>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</si>
  <si>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</si>
  <si>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</si>
  <si>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</si>
  <si>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</si>
  <si>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</si>
  <si>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</si>
  <si>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</si>
  <si>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</si>
  <si>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</si>
  <si>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</si>
  <si>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</si>
  <si>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</si>
  <si>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</si>
  <si>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</si>
  <si>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</si>
  <si>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</si>
  <si>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</si>
  <si>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</si>
  <si>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</si>
  <si>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</si>
  <si>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</si>
  <si>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</si>
  <si>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</si>
  <si>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</si>
  <si>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</si>
  <si>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</si>
  <si>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</si>
  <si>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</si>
  <si>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</si>
  <si>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</si>
  <si>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</si>
  <si>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</si>
  <si>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</si>
  <si>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</si>
  <si>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</si>
  <si>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</si>
  <si>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</si>
  <si>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</si>
  <si>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</si>
  <si>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</si>
  <si>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</si>
  <si>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</si>
  <si>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</si>
  <si>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</si>
  <si>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</si>
  <si>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</si>
  <si>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</si>
  <si>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</si>
  <si>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</si>
  <si>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</si>
  <si>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</si>
  <si>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</si>
  <si>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</si>
  <si>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</si>
  <si>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</si>
  <si>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</si>
  <si>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</si>
  <si>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</si>
  <si>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</si>
  <si>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</si>
  <si>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</si>
  <si>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</si>
  <si>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</si>
  <si>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</si>
  <si>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</si>
  <si>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</si>
  <si>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</si>
  <si>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</si>
  <si>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</si>
  <si>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</si>
  <si>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</si>
  <si>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</si>
  <si>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</si>
  <si>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</si>
  <si>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</si>
  <si>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</si>
  <si>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</si>
  <si>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</si>
  <si>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</si>
  <si>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</si>
  <si>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</si>
  <si>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</si>
  <si>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</si>
  <si>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</si>
  <si>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</si>
  <si>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</si>
  <si>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</si>
  <si>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</si>
  <si>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</si>
  <si>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</si>
  <si>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</si>
  <si>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</si>
  <si>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</si>
  <si>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</si>
  <si>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</si>
  <si>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</si>
  <si>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</si>
  <si>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</si>
  <si>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</si>
  <si>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</si>
  <si>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</si>
  <si>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</si>
  <si>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</si>
  <si>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</si>
  <si>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</si>
  <si>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</si>
  <si>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</si>
  <si>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</si>
  <si>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</si>
  <si>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</si>
  <si>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</si>
  <si>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</si>
  <si>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</si>
  <si>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</si>
  <si>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</si>
  <si>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</si>
  <si>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</si>
  <si>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</si>
  <si>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</si>
  <si>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</si>
  <si>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</si>
  <si>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</si>
  <si>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</si>
  <si>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</si>
  <si>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</si>
  <si>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</si>
  <si>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</si>
  <si>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</si>
  <si>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</si>
  <si>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</si>
  <si>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</si>
  <si>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</si>
  <si>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</si>
  <si>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</si>
  <si>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</si>
  <si>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</si>
  <si>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</si>
  <si>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</si>
  <si>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</si>
  <si>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</si>
  <si>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</si>
  <si>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</si>
  <si>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</si>
  <si>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</si>
  <si>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</si>
  <si>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</si>
  <si>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</si>
  <si>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</si>
  <si>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</si>
  <si>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</si>
  <si>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</si>
  <si>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</si>
  <si>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</si>
  <si>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</si>
  <si>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</si>
  <si>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</si>
  <si>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</si>
  <si>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</si>
  <si>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</si>
  <si>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</si>
  <si>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</si>
  <si>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</si>
  <si>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</si>
  <si>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</si>
  <si>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</si>
  <si>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</si>
  <si>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</si>
  <si>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</si>
  <si>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</si>
  <si>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</si>
  <si>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</si>
  <si>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</si>
  <si>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</si>
  <si>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</si>
  <si>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</si>
  <si>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</si>
  <si>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</si>
  <si>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</si>
  <si>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</si>
  <si>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</si>
  <si>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</si>
  <si>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</si>
  <si>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</si>
  <si>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</si>
  <si>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</si>
  <si>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</si>
  <si>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</si>
  <si>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</si>
  <si>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</si>
  <si>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</si>
  <si>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</si>
  <si>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</si>
  <si>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</si>
  <si>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</si>
  <si>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</si>
  <si>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</si>
  <si>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</si>
  <si>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</si>
  <si>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</si>
  <si>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</si>
  <si>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</si>
  <si>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</si>
  <si>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</si>
  <si>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</si>
  <si>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</si>
  <si>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</si>
  <si>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</si>
  <si>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</si>
  <si>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</si>
  <si>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</si>
  <si>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</si>
  <si>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</si>
  <si>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</si>
  <si>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</si>
  <si>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</si>
  <si>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</si>
  <si>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</si>
  <si>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</si>
  <si>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</si>
  <si>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</si>
  <si>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</si>
  <si>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</si>
  <si>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</si>
  <si>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</si>
  <si>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</si>
  <si>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</si>
  <si>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</si>
  <si>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</si>
  <si>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</si>
  <si>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</si>
  <si>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</si>
  <si>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</si>
  <si>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</si>
  <si>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</si>
  <si>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</si>
  <si>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</si>
  <si>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</si>
  <si>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</si>
  <si>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</si>
  <si>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</si>
  <si>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</si>
  <si>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</si>
  <si>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</si>
  <si>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</si>
  <si>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</si>
  <si>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</si>
  <si>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</si>
  <si>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</si>
  <si>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</si>
  <si>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</si>
  <si>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</si>
  <si>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</si>
  <si>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</si>
  <si>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</si>
  <si>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</si>
  <si>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</si>
  <si>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</si>
  <si>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</si>
  <si>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</si>
  <si>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</si>
  <si>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</si>
  <si>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</si>
  <si>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</si>
  <si>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</si>
  <si>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</si>
  <si>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</si>
  <si>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</si>
  <si>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</si>
  <si>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</si>
  <si>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</si>
  <si>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</si>
  <si>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</si>
  <si>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</si>
  <si>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</si>
  <si>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</si>
  <si>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</si>
  <si>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</si>
  <si>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</si>
  <si>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</si>
  <si>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</si>
  <si>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</si>
  <si>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</si>
  <si>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</si>
  <si>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</si>
  <si>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</si>
  <si>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</si>
  <si>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</si>
  <si>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</si>
  <si>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</si>
  <si>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</si>
  <si>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</si>
  <si>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</si>
  <si>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</si>
  <si>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</si>
  <si>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</si>
  <si>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</si>
  <si>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</si>
  <si>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</si>
  <si>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</si>
  <si>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</si>
  <si>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</si>
  <si>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</si>
  <si>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</si>
  <si>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</si>
  <si>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</si>
  <si>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</si>
  <si>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</si>
  <si>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</si>
  <si>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</si>
  <si>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</si>
  <si>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</si>
  <si>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</si>
  <si>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</si>
  <si>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</si>
  <si>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</si>
  <si>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</si>
  <si>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</si>
  <si>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</si>
  <si>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</si>
  <si>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</si>
  <si>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</si>
  <si>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</si>
  <si>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</si>
  <si>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</si>
  <si>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</si>
  <si>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</si>
  <si>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</si>
  <si>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</si>
  <si>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</si>
  <si>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</si>
  <si>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</si>
  <si>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</si>
  <si>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</si>
  <si>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</si>
  <si>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</si>
  <si>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</si>
  <si>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</si>
  <si>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</si>
  <si>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</si>
  <si>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</si>
  <si>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</si>
  <si>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</si>
  <si>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</si>
  <si>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</si>
  <si>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</si>
  <si>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</si>
  <si>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</si>
  <si>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</si>
  <si>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</si>
  <si>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</si>
  <si>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</si>
  <si>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</si>
  <si>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</si>
  <si>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</si>
  <si>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</si>
  <si>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</si>
  <si>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</si>
  <si>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</si>
  <si>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</si>
  <si>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</si>
  <si>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</si>
  <si>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</si>
  <si>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</si>
  <si>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</si>
  <si>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</si>
  <si>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</si>
  <si>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</si>
  <si>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</si>
  <si>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</si>
  <si>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</si>
  <si>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</si>
  <si>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</si>
  <si>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</si>
  <si>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</si>
  <si>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</si>
  <si>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</si>
  <si>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</si>
  <si>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</si>
  <si>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</si>
  <si>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</si>
  <si>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</si>
  <si>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</si>
  <si>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</si>
  <si>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</si>
  <si>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</si>
  <si>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</si>
  <si>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</si>
  <si>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</si>
  <si>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</si>
  <si>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</si>
  <si>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</si>
  <si>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</si>
  <si>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</si>
  <si>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</si>
  <si>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</si>
  <si>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</si>
  <si>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</si>
  <si>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</si>
  <si>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</si>
  <si>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</si>
  <si>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</si>
  <si>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</si>
  <si>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</si>
  <si>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</si>
  <si>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</si>
  <si>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</si>
  <si>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</si>
  <si>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</si>
  <si>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</si>
  <si>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</si>
  <si>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</si>
  <si>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</si>
  <si>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</si>
  <si>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</si>
  <si>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</si>
  <si>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</si>
  <si>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</si>
  <si>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</si>
  <si>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</si>
  <si>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</si>
  <si>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</si>
  <si>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</si>
  <si>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</si>
  <si>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</si>
  <si>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</si>
  <si>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</si>
  <si>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</si>
  <si>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</si>
  <si>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</si>
  <si>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</si>
  <si>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</si>
  <si>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</si>
  <si>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</si>
  <si>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</si>
  <si>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</si>
  <si>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</si>
  <si>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</si>
  <si>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</si>
  <si>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</si>
  <si>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</si>
  <si>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</si>
  <si>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</si>
  <si>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</si>
  <si>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</si>
  <si>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</si>
  <si>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</si>
  <si>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</si>
  <si>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</si>
  <si>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</si>
  <si>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</si>
  <si>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</si>
  <si>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</si>
  <si>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</si>
  <si>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</si>
  <si>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</si>
  <si>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</si>
  <si>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</si>
  <si>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</si>
  <si>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</si>
  <si>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</si>
  <si>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</si>
  <si>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</si>
  <si>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</si>
  <si>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</si>
  <si>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</si>
  <si>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</si>
  <si>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</si>
  <si>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</si>
  <si>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</si>
  <si>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</si>
  <si>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</si>
  <si>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</si>
  <si>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</si>
  <si>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</si>
  <si>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</si>
  <si>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</si>
  <si>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</si>
  <si>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</si>
  <si>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</si>
  <si>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</si>
  <si>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</si>
  <si>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</si>
  <si>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</si>
  <si>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</si>
  <si>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</si>
  <si>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</si>
  <si>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</si>
  <si>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</si>
  <si>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</si>
  <si>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</si>
  <si>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</si>
  <si>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</si>
  <si>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</si>
  <si>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</si>
  <si>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</si>
  <si>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</si>
  <si>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</si>
  <si>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</si>
  <si>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</si>
  <si>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</si>
  <si>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</si>
  <si>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</si>
  <si>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</si>
  <si>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</si>
  <si>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</si>
  <si>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</si>
  <si>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</si>
  <si>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</si>
  <si>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</si>
  <si>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</si>
  <si>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</si>
  <si>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</si>
  <si>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</si>
  <si>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</si>
  <si>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</si>
  <si>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</si>
  <si>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</si>
  <si>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</si>
  <si>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</si>
  <si>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</si>
  <si>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</si>
  <si>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</si>
  <si>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</si>
  <si>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</si>
  <si>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</si>
  <si>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</si>
  <si>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</si>
  <si>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</si>
  <si>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</si>
  <si>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</si>
  <si>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</si>
  <si>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</si>
  <si>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</si>
  <si>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</si>
  <si>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</si>
  <si>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</si>
  <si>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</si>
  <si>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</si>
  <si>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</si>
  <si>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</si>
  <si>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</si>
  <si>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</si>
  <si>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</si>
  <si>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</si>
  <si>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</si>
  <si>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</si>
  <si>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</si>
  <si>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</si>
  <si>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</si>
  <si>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</si>
  <si>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</si>
  <si>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</si>
  <si>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</si>
  <si>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</si>
  <si>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</si>
  <si>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</si>
  <si>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</si>
  <si>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</si>
  <si>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</si>
  <si>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</si>
  <si>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</si>
  <si>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</si>
  <si>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</si>
  <si>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</si>
  <si>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</si>
  <si>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</si>
  <si>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</si>
  <si>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</si>
  <si>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</si>
  <si>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</si>
  <si>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</si>
  <si>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</si>
  <si>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</si>
  <si>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</si>
  <si>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</si>
  <si>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</si>
  <si>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</si>
  <si>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</si>
  <si>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</si>
  <si>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</si>
  <si>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</si>
  <si>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</si>
  <si>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</si>
  <si>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</si>
  <si>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</si>
  <si>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</si>
  <si>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</si>
  <si>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</si>
  <si>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</si>
  <si>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</si>
  <si>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</si>
  <si>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</si>
  <si>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</si>
  <si>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</si>
  <si>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</si>
  <si>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</si>
  <si>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</si>
  <si>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</si>
  <si>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</si>
  <si>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</si>
  <si>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</si>
  <si>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</si>
  <si>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</si>
  <si>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</si>
  <si>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</si>
  <si>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</si>
  <si>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</si>
  <si>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</si>
  <si>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</si>
  <si>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</si>
  <si>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</si>
  <si>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</si>
  <si>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</si>
  <si>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</si>
  <si>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</si>
  <si>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</si>
  <si>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</si>
  <si>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</si>
  <si>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</si>
  <si>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</si>
  <si>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</si>
  <si>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</si>
  <si>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</si>
  <si>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</si>
  <si>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</si>
  <si>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</si>
  <si>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</si>
  <si>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</si>
  <si>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</si>
  <si>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</si>
  <si>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</si>
  <si>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</si>
  <si>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</si>
  <si>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</si>
  <si>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</si>
  <si>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</si>
  <si>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</si>
  <si>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</si>
  <si>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</si>
  <si>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</si>
  <si>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</si>
  <si>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</si>
  <si>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</si>
  <si>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</si>
  <si>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</si>
  <si>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</si>
  <si>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</si>
  <si>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</si>
  <si>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</si>
  <si>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</si>
  <si>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</si>
  <si>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</si>
  <si>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</si>
  <si>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</si>
  <si>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</si>
  <si>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</si>
  <si>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</si>
  <si>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</si>
  <si>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</si>
  <si>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</si>
  <si>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</si>
  <si>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</si>
  <si>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</si>
  <si>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</si>
  <si>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</si>
  <si>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</si>
  <si>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</si>
  <si>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</si>
  <si>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</si>
  <si>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</si>
  <si>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</si>
  <si>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</si>
  <si>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</si>
  <si>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</si>
  <si>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</si>
  <si>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</si>
  <si>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</si>
  <si>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</si>
  <si>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</si>
  <si>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</si>
  <si>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</si>
  <si>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</si>
  <si>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</si>
  <si>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</si>
  <si>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</si>
  <si>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</si>
  <si>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</si>
  <si>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</si>
  <si>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</si>
  <si>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</si>
  <si>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</si>
  <si>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</si>
  <si>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</si>
  <si>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</si>
  <si>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</si>
  <si>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</si>
  <si>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</si>
  <si>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</si>
  <si>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</si>
  <si>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</si>
  <si>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</si>
  <si>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</si>
  <si>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</si>
  <si>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</si>
  <si>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</si>
  <si>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</si>
  <si>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</si>
  <si>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</si>
  <si>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</si>
  <si>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</si>
  <si>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</si>
  <si>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</si>
  <si>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</si>
  <si>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</si>
  <si>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</si>
  <si>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</si>
  <si>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</si>
  <si>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</si>
  <si>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</si>
  <si>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</si>
  <si>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</si>
  <si>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</si>
  <si>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</si>
  <si>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</si>
  <si>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</si>
  <si>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</si>
  <si>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</si>
  <si>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</si>
  <si>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</si>
  <si>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</si>
  <si>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</si>
  <si>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</si>
  <si>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</si>
  <si>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</si>
  <si>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</si>
  <si>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</si>
  <si>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</si>
  <si>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</si>
  <si>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</si>
  <si>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</si>
  <si>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</si>
  <si>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</si>
  <si>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</si>
  <si>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</si>
  <si>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</si>
  <si>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</si>
  <si>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</si>
  <si>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</si>
  <si>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</si>
  <si>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</si>
  <si>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</si>
  <si>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</si>
  <si>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</si>
  <si>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</si>
  <si>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</si>
  <si>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</si>
  <si>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</si>
  <si>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</si>
  <si>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</si>
  <si>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</si>
  <si>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</si>
  <si>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</si>
  <si>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</si>
  <si>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</si>
  <si>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</si>
  <si>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</si>
  <si>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</si>
  <si>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</si>
  <si>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</si>
  <si>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</si>
  <si>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</si>
  <si>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</si>
  <si>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</si>
  <si>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</si>
  <si>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</si>
  <si>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</si>
  <si>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</si>
  <si>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</si>
  <si>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</si>
  <si>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</si>
  <si>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</si>
  <si>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</si>
  <si>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</si>
  <si>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</si>
  <si>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</si>
  <si>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</si>
  <si>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</si>
  <si>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</si>
  <si>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</si>
  <si>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</si>
  <si>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</si>
  <si>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</si>
  <si>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</si>
  <si>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</si>
  <si>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</si>
  <si>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</si>
  <si>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</si>
  <si>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</si>
  <si>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</si>
  <si>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</si>
  <si>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</si>
  <si>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</si>
  <si>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</si>
  <si>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</si>
  <si>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</si>
  <si>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</si>
  <si>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</si>
  <si>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</si>
  <si>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</si>
  <si>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</si>
  <si>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</si>
  <si>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</si>
  <si>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</si>
  <si>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</si>
  <si>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</si>
  <si>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</si>
  <si>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</si>
  <si>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</si>
  <si>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</si>
  <si>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</si>
  <si>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</si>
  <si>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</si>
  <si>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</si>
  <si>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</si>
  <si>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</si>
  <si>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</si>
  <si>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</si>
  <si>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</si>
  <si>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</si>
  <si>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</si>
  <si>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</si>
  <si>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</si>
  <si>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</si>
  <si>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</si>
  <si>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</si>
  <si>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</si>
  <si>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</si>
  <si>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</si>
  <si>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</si>
  <si>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</si>
  <si>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</si>
  <si>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</si>
  <si>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</si>
  <si>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</si>
  <si>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</si>
  <si>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</si>
  <si>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</si>
  <si>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</si>
  <si>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</si>
  <si>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</si>
  <si>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</si>
  <si>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</si>
  <si>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</si>
  <si>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</si>
  <si>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</si>
  <si>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</si>
  <si>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</si>
  <si>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</si>
  <si>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</si>
  <si>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</si>
  <si>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</si>
  <si>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</si>
  <si>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</si>
  <si>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</si>
  <si>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</si>
  <si>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</si>
  <si>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</si>
  <si>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</si>
  <si>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</si>
  <si>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</si>
  <si>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</si>
  <si>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</si>
  <si>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</si>
  <si>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</si>
  <si>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</si>
  <si>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</si>
  <si>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</si>
  <si>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</si>
  <si>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</si>
  <si>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</si>
  <si>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</si>
  <si>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</si>
  <si>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</si>
  <si>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</si>
  <si>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</si>
  <si>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</si>
  <si>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</si>
  <si>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</si>
  <si>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</si>
  <si>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</si>
  <si>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</si>
  <si>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</si>
  <si>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</si>
  <si>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</si>
  <si>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</si>
  <si>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</si>
  <si>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</si>
  <si>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</si>
  <si>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</si>
  <si>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</si>
  <si>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</si>
  <si>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</si>
  <si>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</si>
  <si>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</si>
  <si>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</si>
  <si>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</si>
  <si>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</si>
  <si>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</si>
  <si>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</si>
  <si>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</si>
  <si>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</si>
  <si>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</si>
  <si>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</si>
  <si>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</si>
  <si>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</si>
  <si>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</si>
  <si>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</si>
  <si>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</si>
  <si>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</si>
  <si>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</si>
  <si>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</si>
  <si>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</si>
  <si>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</si>
  <si>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</si>
  <si>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</si>
  <si>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</si>
  <si>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</si>
  <si>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</si>
  <si>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</si>
  <si>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</si>
  <si>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</si>
  <si>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</si>
  <si>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</si>
  <si>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</si>
  <si>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</si>
  <si>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</si>
  <si>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</si>
  <si>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</si>
  <si>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</si>
  <si>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</si>
  <si>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</si>
  <si>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</si>
  <si>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</si>
  <si>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</si>
  <si>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</si>
  <si>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</si>
  <si>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</si>
  <si>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</si>
  <si>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</si>
  <si>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</si>
  <si>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</si>
  <si>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</si>
  <si>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</si>
  <si>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</si>
  <si>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</si>
  <si>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</si>
  <si>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</si>
  <si>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</si>
  <si>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</si>
  <si>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</si>
  <si>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</si>
  <si>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</si>
  <si>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</si>
  <si>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</si>
  <si>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</si>
  <si>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</si>
  <si>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</si>
  <si>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</si>
  <si>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</si>
  <si>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</si>
  <si>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</si>
  <si>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</si>
  <si>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</si>
  <si>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</si>
  <si>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</si>
  <si>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</si>
  <si>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</si>
  <si>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</si>
  <si>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</si>
  <si>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</si>
  <si>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</si>
  <si>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</si>
  <si>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</si>
  <si>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</si>
  <si>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</si>
  <si>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</si>
  <si>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</si>
  <si>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</si>
  <si>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</si>
  <si>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</si>
  <si>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</si>
  <si>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</si>
  <si>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</si>
  <si>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</si>
  <si>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</si>
  <si>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</si>
  <si>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</si>
  <si>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</si>
  <si>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</si>
  <si>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</si>
  <si>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</si>
  <si>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</si>
  <si>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</si>
  <si>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</si>
  <si>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</si>
  <si>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</si>
  <si>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</si>
  <si>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</si>
  <si>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</si>
  <si>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</si>
  <si>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</si>
  <si>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</si>
  <si>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</si>
  <si>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</si>
  <si>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</si>
  <si>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</si>
  <si>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</si>
  <si>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</si>
  <si>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</si>
  <si>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</si>
  <si>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</si>
  <si>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</si>
  <si>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</si>
  <si>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</si>
  <si>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</si>
  <si>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</si>
  <si>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</si>
  <si>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</si>
  <si>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</si>
  <si>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</si>
  <si>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</si>
  <si>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</si>
  <si>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</si>
  <si>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</si>
  <si>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</si>
  <si>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</si>
  <si>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</si>
  <si>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</si>
  <si>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</si>
  <si>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</si>
  <si>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</si>
  <si>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</si>
  <si>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</si>
  <si>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</si>
  <si>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</si>
  <si>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</si>
  <si>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</si>
  <si>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</si>
  <si>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</si>
  <si>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</si>
  <si>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</si>
  <si>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</si>
  <si>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</si>
  <si>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</si>
  <si>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</si>
  <si>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</si>
  <si>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</si>
  <si>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</si>
  <si>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</si>
  <si>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</si>
  <si>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</si>
  <si>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</si>
  <si>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</si>
  <si>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</si>
  <si>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</si>
  <si>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</si>
  <si>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</si>
  <si>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</si>
  <si>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</si>
  <si>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</si>
  <si>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</si>
  <si>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</si>
  <si>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</si>
  <si>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</si>
  <si>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</si>
  <si>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</si>
  <si>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</si>
  <si>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</si>
  <si>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</si>
  <si>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</si>
  <si>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</si>
  <si>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</si>
  <si>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</si>
  <si>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</si>
  <si>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</si>
  <si>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</si>
  <si>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</si>
  <si>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</si>
  <si>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</si>
  <si>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</si>
  <si>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</si>
  <si>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</si>
  <si>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</si>
  <si>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</si>
  <si>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</si>
  <si>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</si>
  <si>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</si>
  <si>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</si>
  <si>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</si>
  <si>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</si>
  <si>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</si>
  <si>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</si>
  <si>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</si>
  <si>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</si>
  <si>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</si>
  <si>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</si>
  <si>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</si>
  <si>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</si>
  <si>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</si>
  <si>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</si>
  <si>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</si>
  <si>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</si>
  <si>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</si>
  <si>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</si>
  <si>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</si>
  <si>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</si>
  <si>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</si>
  <si>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</si>
  <si>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</si>
  <si>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</si>
  <si>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</si>
  <si>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</si>
  <si>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</si>
  <si>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</si>
  <si>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</si>
  <si>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</si>
  <si>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</si>
  <si>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</si>
  <si>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</si>
  <si>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</si>
  <si>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</si>
  <si>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</si>
  <si>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</si>
  <si>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</si>
  <si>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</si>
  <si>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</si>
  <si>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</si>
  <si>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</si>
  <si>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</si>
  <si>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</si>
  <si>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</si>
  <si>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</si>
  <si>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</si>
  <si>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</si>
  <si>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</si>
  <si>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</si>
  <si>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</si>
  <si>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</si>
  <si>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</si>
  <si>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</si>
  <si>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</si>
  <si>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</si>
  <si>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</si>
  <si>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</si>
  <si>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</si>
  <si>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</si>
  <si>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</si>
  <si>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</si>
  <si>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</si>
  <si>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</si>
  <si>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</si>
  <si>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</si>
  <si>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</si>
  <si>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</si>
  <si>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</si>
  <si>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</si>
  <si>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</si>
  <si>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</si>
  <si>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</si>
  <si>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</si>
  <si>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</si>
  <si>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</si>
  <si>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</si>
  <si>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</si>
  <si>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</si>
  <si>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</si>
  <si>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</si>
  <si>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</si>
  <si>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</si>
  <si>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</si>
  <si>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</si>
  <si>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</si>
  <si>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</si>
  <si>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</si>
  <si>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</si>
  <si>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</si>
  <si>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</si>
  <si>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</si>
  <si>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</si>
  <si>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</si>
  <si>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</si>
  <si>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</si>
  <si>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</si>
  <si>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</si>
  <si>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</si>
  <si>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</si>
  <si>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</si>
  <si>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</si>
  <si>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</si>
  <si>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</si>
  <si>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</si>
  <si>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</si>
  <si>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</si>
  <si>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</si>
  <si>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</si>
  <si>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</si>
  <si>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</si>
  <si>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</si>
  <si>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</si>
  <si>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</si>
  <si>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</si>
  <si>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</si>
  <si>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</si>
  <si>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</si>
  <si>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</si>
  <si>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</si>
  <si>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</si>
  <si>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</si>
  <si>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</si>
  <si>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</si>
  <si>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</si>
  <si>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</si>
  <si>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</si>
  <si>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</si>
  <si>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</si>
  <si>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</si>
  <si>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</si>
  <si>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</si>
  <si>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</si>
  <si>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</si>
  <si>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</si>
  <si>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</si>
  <si>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</si>
  <si>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</si>
  <si>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</si>
  <si>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</si>
  <si>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</si>
  <si>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</si>
  <si>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</si>
  <si>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</si>
  <si>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</si>
  <si>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</si>
  <si>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</si>
  <si>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</si>
  <si>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</si>
  <si>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</si>
  <si>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</si>
  <si>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</si>
  <si>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</si>
  <si>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</si>
  <si>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</si>
  <si>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</si>
  <si>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</si>
  <si>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</si>
  <si>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</si>
  <si>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</si>
  <si>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</si>
  <si>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</si>
  <si>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</si>
  <si>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</si>
  <si>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</si>
  <si>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</si>
  <si>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</si>
  <si>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</si>
  <si>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</si>
  <si>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</si>
  <si>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</si>
  <si>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</si>
  <si>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</si>
  <si>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</si>
  <si>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</si>
  <si>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</si>
  <si>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</si>
  <si>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</si>
  <si>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</si>
  <si>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</si>
  <si>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</si>
  <si>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</si>
  <si>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</si>
  <si>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</si>
  <si>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</si>
  <si>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</si>
  <si>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</si>
  <si>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</si>
  <si>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</si>
  <si>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</si>
  <si>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</si>
  <si>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</si>
  <si>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</si>
  <si>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</si>
  <si>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</si>
  <si>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</si>
  <si>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</si>
  <si>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</si>
  <si>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</si>
  <si>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</si>
  <si>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</si>
  <si>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</si>
  <si>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</si>
  <si>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</si>
  <si>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</si>
  <si>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</si>
  <si>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</si>
  <si>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</si>
  <si>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</si>
  <si>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</si>
  <si>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</si>
  <si>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</si>
  <si>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</si>
  <si>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</si>
  <si>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</si>
  <si>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</si>
  <si>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</si>
  <si>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</si>
  <si>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</si>
  <si>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</si>
  <si>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</si>
  <si>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</si>
  <si>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</si>
  <si>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</si>
  <si>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</si>
  <si>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</si>
  <si>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</si>
  <si>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</si>
  <si>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</si>
  <si>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</si>
  <si>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</si>
  <si>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</si>
  <si>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</si>
  <si>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</si>
  <si>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</si>
  <si>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</si>
  <si>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</si>
  <si>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</si>
  <si>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</si>
  <si>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</si>
  <si>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</si>
  <si>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</si>
  <si>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</si>
  <si>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</si>
  <si>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</si>
  <si>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</si>
  <si>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</si>
  <si>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</si>
  <si>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</si>
  <si>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</si>
  <si>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</si>
  <si>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</si>
  <si>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</si>
  <si>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</si>
  <si>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</si>
  <si>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</si>
  <si>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</si>
  <si>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</si>
  <si>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</si>
  <si>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</si>
  <si>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</si>
  <si>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</si>
  <si>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</si>
  <si>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</si>
  <si>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</si>
  <si>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</si>
  <si>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</si>
  <si>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</si>
  <si>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</si>
  <si>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</si>
  <si>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</si>
  <si>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</si>
  <si>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</si>
  <si>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</si>
  <si>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</si>
  <si>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</si>
  <si>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</si>
  <si>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</si>
  <si>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</si>
  <si>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</si>
  <si>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</si>
  <si>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</si>
  <si>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</si>
  <si>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</si>
  <si>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</si>
  <si>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</si>
  <si>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</si>
  <si>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</si>
  <si>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</si>
  <si>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</si>
  <si>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</si>
  <si>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</si>
  <si>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</si>
  <si>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</si>
  <si>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</si>
  <si>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</si>
  <si>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</si>
  <si>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</si>
  <si>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</si>
  <si>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</si>
  <si>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</si>
  <si>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</si>
  <si>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</si>
  <si>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</si>
  <si>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</si>
  <si>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</si>
  <si>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</si>
  <si>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</si>
  <si>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</si>
  <si>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</si>
  <si>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</si>
  <si>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</si>
  <si>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</si>
  <si>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</si>
  <si>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</si>
  <si>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</si>
  <si>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</si>
  <si>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</si>
  <si>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</si>
  <si>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</si>
  <si>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</si>
  <si>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</si>
  <si>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</si>
  <si>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</si>
  <si>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</si>
  <si>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</si>
  <si>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</si>
  <si>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</si>
  <si>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</si>
  <si>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</si>
  <si>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</si>
  <si>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</si>
  <si>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</si>
  <si>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</si>
  <si>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</si>
  <si>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</si>
  <si>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</si>
  <si>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</si>
  <si>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</si>
  <si>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</si>
  <si>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</si>
  <si>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</si>
  <si>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</si>
  <si>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</si>
  <si>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</si>
  <si>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</si>
  <si>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</si>
  <si>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</si>
  <si>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</si>
  <si>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</si>
  <si>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</si>
  <si>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</si>
  <si>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</si>
  <si>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</si>
  <si>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</si>
  <si>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</si>
  <si>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</si>
  <si>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</si>
  <si>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</si>
  <si>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</si>
  <si>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</si>
  <si>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</si>
  <si>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</si>
  <si>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</si>
  <si>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</si>
  <si>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</si>
  <si>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</si>
  <si>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</si>
  <si>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</si>
  <si>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</si>
  <si>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</si>
  <si>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</si>
  <si>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</si>
  <si>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</si>
  <si>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</si>
  <si>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</si>
  <si>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</si>
  <si>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</si>
  <si>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</si>
  <si>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</si>
  <si>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</si>
  <si>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</si>
  <si>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</si>
  <si>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</si>
  <si>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</si>
  <si>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</si>
  <si>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</si>
  <si>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</si>
  <si>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</si>
  <si>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</si>
  <si>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</si>
  <si>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</si>
  <si>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</si>
  <si>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</si>
  <si>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</si>
  <si>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</si>
  <si>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</si>
  <si>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</si>
  <si>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</si>
  <si>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</si>
  <si>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</si>
  <si>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</si>
  <si>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</si>
  <si>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</si>
  <si>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</si>
  <si>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</si>
  <si>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</si>
  <si>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</si>
  <si>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</si>
  <si>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</si>
  <si>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</si>
  <si>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</si>
  <si>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</si>
  <si>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</si>
  <si>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</si>
  <si>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</si>
  <si>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</si>
  <si>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</si>
  <si>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</si>
  <si>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</si>
  <si>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</si>
  <si>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</si>
  <si>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</si>
  <si>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</si>
  <si>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</si>
  <si>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</si>
  <si>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</si>
  <si>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</si>
  <si>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</si>
  <si>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</si>
  <si>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</si>
  <si>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</si>
  <si>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</si>
  <si>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</si>
  <si>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</si>
  <si>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</si>
  <si>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</si>
  <si>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</si>
  <si>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</si>
  <si>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</si>
  <si>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</si>
  <si>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</si>
  <si>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</si>
  <si>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</si>
  <si>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</si>
  <si>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</si>
  <si>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</si>
  <si>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</si>
  <si>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</si>
  <si>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</si>
  <si>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</si>
  <si>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</si>
  <si>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</si>
  <si>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</si>
  <si>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</si>
  <si>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</si>
  <si>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</si>
  <si>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</si>
  <si>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</si>
  <si>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</si>
  <si>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</si>
  <si>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</si>
  <si>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</si>
  <si>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</si>
  <si>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</si>
  <si>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</si>
  <si>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</si>
  <si>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</si>
  <si>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</si>
  <si>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</si>
  <si>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</si>
  <si>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</si>
  <si>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</si>
  <si>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</si>
  <si>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</si>
  <si>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</si>
  <si>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</si>
  <si>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</si>
  <si>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</si>
  <si>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</si>
  <si>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</si>
  <si>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</si>
  <si>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</si>
  <si>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</si>
  <si>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</si>
  <si>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</si>
  <si>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</si>
  <si>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</si>
  <si>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</si>
  <si>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</si>
  <si>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</si>
  <si>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</si>
  <si>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</si>
  <si>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</si>
  <si>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</si>
  <si>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</si>
  <si>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</si>
  <si>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</si>
  <si>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</si>
  <si>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</si>
  <si>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</si>
  <si>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</si>
  <si>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</si>
  <si>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</si>
  <si>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</si>
  <si>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</si>
  <si>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</si>
  <si>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</si>
  <si>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</si>
  <si>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</si>
  <si>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</si>
  <si>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</si>
  <si>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</si>
  <si>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</si>
  <si>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</si>
  <si>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</si>
  <si>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</si>
  <si>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</si>
  <si>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</si>
  <si>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</si>
  <si>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</si>
  <si>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</si>
  <si>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</si>
  <si>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</si>
  <si>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</si>
  <si>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</si>
  <si>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</si>
  <si>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</si>
  <si>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</si>
  <si>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</si>
  <si>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</si>
  <si>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</si>
  <si>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</si>
  <si>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</si>
  <si>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</si>
  <si>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</si>
  <si>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</si>
  <si>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</si>
  <si>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</si>
  <si>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</si>
  <si>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</si>
  <si>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</si>
  <si>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</si>
  <si>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</si>
  <si>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</si>
  <si>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</si>
  <si>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</si>
  <si>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</si>
  <si>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</si>
  <si>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</si>
  <si>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</si>
  <si>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</si>
  <si>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</si>
  <si>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</si>
  <si>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</si>
  <si>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</si>
  <si>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</si>
  <si>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</si>
  <si>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</si>
  <si>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</si>
  <si>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</si>
  <si>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</si>
  <si>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</si>
  <si>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</si>
  <si>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</si>
  <si>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</si>
  <si>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</si>
  <si>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</si>
  <si>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</si>
  <si>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</si>
  <si>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</si>
  <si>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</si>
  <si>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</si>
  <si>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</si>
  <si>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</si>
  <si>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</si>
  <si>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</si>
  <si>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</si>
  <si>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</si>
  <si>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</si>
  <si>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</si>
  <si>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</si>
  <si>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</si>
  <si>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</si>
  <si>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</si>
  <si>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</si>
  <si>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</si>
  <si>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</si>
  <si>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</si>
  <si>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</si>
  <si>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</si>
  <si>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</si>
  <si>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</si>
  <si>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</si>
  <si>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</si>
  <si>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</si>
  <si>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</si>
  <si>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</si>
  <si>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</si>
  <si>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</si>
  <si>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</si>
  <si>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</si>
  <si>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</si>
  <si>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</si>
  <si>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</si>
  <si>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</si>
  <si>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</si>
  <si>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</si>
  <si>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</si>
  <si>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</si>
  <si>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</si>
  <si>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</si>
  <si>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</si>
  <si>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</si>
  <si>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</si>
  <si>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</si>
  <si>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</si>
  <si>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</si>
  <si>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</si>
  <si>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</si>
  <si>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</si>
  <si>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</si>
  <si>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</si>
  <si>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</si>
  <si>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</si>
  <si>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</si>
  <si>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</si>
  <si>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</si>
  <si>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</si>
  <si>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</si>
  <si>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</si>
  <si>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</si>
  <si>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</si>
  <si>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</si>
  <si>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</si>
  <si>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</si>
  <si>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</si>
  <si>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</si>
  <si>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</si>
  <si>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</si>
  <si>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</si>
  <si>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</si>
  <si>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</si>
  <si>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</si>
  <si>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</si>
  <si>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</si>
  <si>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</si>
  <si>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</si>
  <si>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</si>
  <si>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</si>
  <si>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</si>
  <si>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</si>
  <si>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</si>
  <si>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</si>
  <si>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</si>
  <si>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</si>
  <si>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</si>
  <si>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</si>
  <si>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</si>
  <si>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</si>
  <si>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</si>
  <si>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</si>
  <si>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</si>
  <si>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</si>
  <si>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</si>
  <si>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</si>
  <si>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</si>
  <si>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</si>
  <si>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</si>
  <si>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</si>
  <si>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</si>
  <si>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</si>
  <si>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</si>
  <si>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</si>
  <si>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</si>
  <si>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</si>
  <si>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</si>
  <si>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</si>
  <si>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</si>
  <si>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</si>
  <si>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</si>
  <si>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</si>
  <si>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</si>
  <si>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</si>
  <si>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</si>
  <si>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</si>
  <si>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</si>
  <si>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</si>
  <si>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</si>
  <si>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</si>
  <si>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</si>
  <si>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</si>
  <si>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</si>
  <si>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</si>
  <si>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</si>
  <si>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</si>
  <si>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</si>
  <si>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</si>
  <si>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</si>
  <si>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</si>
  <si>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</si>
  <si>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</si>
  <si>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</si>
  <si>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</si>
  <si>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</si>
  <si>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</si>
  <si>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</si>
  <si>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</si>
  <si>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</si>
  <si>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</si>
  <si>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</si>
  <si>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</si>
  <si>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</si>
  <si>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</si>
  <si>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</si>
  <si>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</si>
  <si>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</si>
  <si>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</si>
  <si>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</si>
  <si>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</si>
  <si>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</si>
  <si>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</si>
  <si>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</si>
  <si>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</si>
  <si>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</si>
  <si>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</si>
  <si>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</si>
  <si>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</si>
  <si>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</si>
  <si>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</si>
  <si>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</si>
  <si>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</si>
  <si>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</si>
  <si>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</si>
  <si>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</si>
  <si>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</si>
  <si>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</si>
  <si>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</si>
  <si>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</si>
  <si>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</si>
  <si>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</si>
  <si>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</si>
  <si>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</si>
  <si>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</si>
  <si>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</si>
  <si>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</si>
  <si>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</si>
  <si>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</si>
  <si>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</si>
  <si>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</si>
  <si>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</si>
  <si>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</si>
  <si>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</si>
  <si>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</si>
  <si>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</si>
  <si>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</si>
  <si>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</si>
  <si>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</si>
  <si>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</si>
  <si>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</si>
  <si>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</si>
  <si>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</si>
  <si>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</si>
  <si>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</si>
  <si>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</si>
  <si>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</si>
  <si>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</si>
  <si>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</si>
  <si>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</si>
  <si>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</si>
  <si>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</si>
  <si>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</si>
  <si>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</si>
  <si>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</si>
  <si>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</si>
  <si>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</si>
  <si>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</si>
  <si>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</si>
  <si>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</si>
  <si>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</si>
  <si>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</si>
  <si>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</si>
  <si>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</si>
  <si>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</si>
  <si>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</si>
  <si>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</si>
  <si>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</si>
  <si>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</si>
  <si>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</si>
  <si>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</si>
  <si>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</si>
  <si>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</si>
  <si>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</si>
  <si>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</si>
  <si>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</si>
  <si>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</si>
  <si>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</si>
  <si>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</si>
  <si>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</si>
  <si>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</si>
  <si>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</si>
  <si>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</si>
  <si>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</si>
  <si>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</si>
  <si>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</si>
  <si>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</si>
  <si>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</si>
  <si>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</si>
  <si>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</si>
  <si>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</si>
  <si>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</si>
  <si>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</si>
  <si>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</si>
  <si>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</si>
  <si>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</si>
  <si>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</si>
  <si>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</si>
  <si>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</si>
  <si>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</si>
  <si>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</si>
  <si>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</si>
  <si>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</si>
  <si>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</si>
  <si>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</si>
  <si>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</si>
  <si>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</si>
  <si>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</si>
  <si>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</si>
  <si>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</si>
  <si>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</si>
  <si>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</si>
  <si>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</si>
  <si>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</si>
  <si>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</si>
  <si>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</si>
  <si>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</si>
  <si>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</si>
  <si>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</si>
  <si>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</si>
  <si>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</si>
  <si>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</si>
  <si>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</si>
  <si>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</si>
  <si>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</si>
  <si>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</si>
  <si>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</si>
  <si>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</si>
  <si>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</si>
  <si>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</si>
  <si>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</si>
  <si>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</si>
  <si>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</si>
  <si>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</si>
  <si>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</si>
  <si>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</si>
  <si>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</si>
  <si>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</si>
  <si>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</si>
  <si>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</si>
  <si>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</si>
  <si>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</si>
  <si>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</si>
  <si>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</si>
  <si>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</si>
  <si>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</si>
  <si>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</si>
  <si>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</si>
  <si>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</si>
  <si>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</si>
  <si>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</si>
  <si>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</si>
  <si>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</si>
  <si>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</si>
  <si>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</si>
  <si>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</si>
  <si>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</si>
  <si>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</si>
  <si>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</si>
  <si>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</si>
  <si>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</si>
  <si>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</si>
  <si>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</si>
  <si>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</si>
  <si>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</si>
  <si>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</si>
  <si>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</si>
  <si>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</si>
  <si>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</si>
  <si>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</si>
  <si>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</si>
  <si>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</si>
  <si>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</si>
  <si>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</si>
  <si>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</si>
  <si>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</si>
  <si>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</si>
  <si>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</si>
  <si>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</si>
  <si>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</si>
  <si>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</si>
  <si>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</si>
  <si>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</si>
  <si>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</si>
  <si>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</si>
  <si>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</si>
  <si>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</si>
  <si>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</si>
  <si>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</si>
  <si>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</si>
  <si>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</si>
  <si>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</si>
  <si>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</si>
  <si>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</si>
  <si>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</si>
  <si>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</si>
  <si>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</si>
  <si>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</si>
  <si>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</si>
  <si>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</si>
  <si>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</si>
  <si>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</si>
  <si>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</si>
  <si>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</si>
  <si>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</si>
  <si>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</si>
  <si>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</si>
  <si>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</si>
  <si>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</si>
  <si>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</si>
  <si>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</si>
  <si>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</si>
  <si>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</si>
  <si>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</si>
  <si>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</si>
  <si>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</si>
  <si>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</si>
  <si>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</si>
  <si>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</si>
  <si>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</si>
  <si>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</si>
  <si>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</si>
  <si>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</si>
  <si>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</si>
  <si>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</si>
  <si>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</si>
  <si>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</si>
  <si>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</si>
  <si>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</si>
  <si>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</si>
  <si>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</si>
  <si>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</si>
  <si>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</si>
  <si>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</si>
  <si>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</si>
  <si>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</si>
  <si>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</si>
  <si>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</si>
  <si>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</si>
  <si>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</si>
  <si>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</si>
  <si>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</si>
  <si>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</si>
  <si>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</si>
  <si>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</si>
  <si>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</si>
  <si>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</si>
  <si>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</si>
  <si>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</si>
  <si>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</si>
  <si>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</si>
  <si>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</si>
  <si>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</si>
  <si>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</si>
  <si>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</si>
  <si>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</si>
  <si>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</si>
  <si>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</si>
  <si>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</si>
  <si>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</si>
  <si>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</si>
  <si>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</si>
  <si>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</si>
  <si>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</si>
  <si>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</si>
  <si>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</si>
  <si>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</si>
  <si>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</si>
  <si>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</si>
  <si>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</si>
  <si>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</si>
  <si>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</si>
  <si>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</si>
  <si>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</si>
  <si>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</si>
  <si>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</si>
  <si>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</si>
  <si>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</si>
  <si>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</si>
  <si>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</si>
  <si>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</si>
  <si>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</si>
  <si>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</si>
  <si>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</si>
  <si>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</si>
  <si>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</si>
  <si>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</si>
  <si>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</si>
  <si>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</si>
  <si>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</si>
  <si>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</si>
  <si>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</si>
  <si>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</si>
  <si>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</si>
  <si>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</si>
  <si>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</si>
  <si>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</si>
  <si>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</si>
  <si>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</si>
  <si>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</si>
  <si>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</si>
  <si>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</si>
  <si>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</si>
  <si>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</si>
  <si>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</si>
  <si>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</si>
  <si>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</si>
  <si>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</si>
  <si>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</si>
  <si>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</si>
  <si>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</si>
  <si>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</si>
  <si>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</si>
  <si>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</si>
  <si>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</si>
  <si>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</si>
  <si>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</si>
  <si>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</si>
  <si>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</si>
  <si>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</si>
  <si>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</si>
  <si>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</si>
  <si>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</si>
  <si>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</si>
  <si>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</si>
  <si>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</si>
  <si>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</si>
  <si>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</si>
  <si>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</si>
  <si>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</si>
  <si>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</si>
  <si>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</si>
  <si>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</si>
  <si>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</si>
  <si>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</si>
  <si>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</si>
  <si>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</si>
  <si>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</si>
  <si>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</si>
  <si>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</si>
  <si>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</si>
  <si>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</si>
  <si>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</si>
  <si>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</si>
  <si>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</si>
  <si>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</si>
  <si>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</si>
  <si>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</si>
  <si>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</si>
  <si>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</si>
  <si>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</si>
  <si>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</si>
  <si>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</si>
  <si>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</si>
  <si>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</si>
  <si>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</si>
  <si>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</si>
  <si>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</si>
  <si>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</si>
  <si>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</si>
  <si>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</si>
  <si>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</si>
  <si>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</si>
  <si>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</si>
  <si>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</si>
  <si>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</si>
  <si>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</si>
  <si>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</si>
  <si>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</si>
  <si>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</si>
  <si>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</si>
  <si>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</si>
  <si>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</si>
  <si>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</si>
  <si>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</si>
  <si>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</si>
  <si>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</si>
  <si>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</si>
  <si>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</si>
  <si>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</si>
  <si>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</si>
  <si>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</si>
  <si>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</si>
  <si>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</si>
  <si>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</si>
  <si>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</si>
  <si>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</si>
  <si>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</si>
  <si>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</si>
  <si>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</si>
  <si>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</si>
  <si>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</si>
  <si>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</si>
  <si>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</si>
  <si>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</si>
  <si>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</si>
  <si>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</si>
  <si>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</si>
  <si>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</si>
  <si>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</si>
  <si>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</si>
  <si>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</si>
  <si>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</si>
  <si>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</si>
  <si>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</si>
  <si>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</si>
  <si>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</si>
  <si>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</si>
  <si>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</si>
  <si>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</si>
  <si>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</si>
  <si>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</si>
  <si>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</si>
  <si>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</si>
  <si>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</si>
  <si>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</si>
  <si>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</si>
  <si>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</si>
  <si>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</si>
  <si>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</si>
  <si>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</si>
  <si>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</si>
  <si>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</si>
  <si>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</si>
  <si>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</si>
  <si>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</si>
  <si>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</si>
  <si>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</si>
  <si>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</si>
  <si>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</si>
  <si>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</si>
  <si>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</si>
  <si>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</si>
  <si>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</si>
  <si>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</si>
  <si>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</si>
  <si>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</si>
  <si>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</si>
  <si>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</si>
  <si>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</si>
  <si>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</si>
  <si>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</si>
  <si>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</si>
  <si>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</si>
  <si>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</si>
  <si>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</si>
  <si>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</si>
  <si>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</si>
  <si>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</si>
  <si>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</si>
  <si>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</si>
  <si>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</si>
  <si>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</si>
  <si>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</si>
  <si>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</si>
  <si>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</si>
  <si>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</si>
  <si>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</si>
  <si>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</si>
  <si>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</si>
  <si>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</si>
  <si>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</si>
  <si>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</si>
  <si>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</si>
  <si>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</si>
  <si>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</si>
  <si>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</si>
  <si>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</si>
  <si>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</si>
  <si>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</si>
  <si>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</si>
  <si>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</si>
  <si>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</si>
  <si>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</si>
  <si>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</si>
  <si>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</si>
  <si>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</si>
  <si>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</si>
  <si>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</si>
  <si>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</si>
  <si>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</si>
  <si>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</si>
  <si>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</si>
  <si>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</si>
  <si>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</si>
  <si>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</si>
  <si>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</si>
  <si>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</si>
  <si>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</si>
  <si>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</si>
  <si>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</si>
  <si>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</si>
  <si>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</si>
  <si>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</si>
  <si>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</si>
  <si>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</si>
  <si>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</si>
  <si>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</si>
  <si>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</si>
  <si>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</si>
  <si>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</si>
  <si>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</si>
  <si>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</si>
  <si>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</si>
  <si>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</si>
  <si>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</si>
  <si>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</si>
  <si>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</si>
  <si>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</si>
  <si>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</si>
  <si>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</si>
  <si>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</si>
  <si>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</si>
  <si>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</si>
  <si>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</si>
  <si>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</si>
  <si>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</si>
  <si>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</si>
  <si>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</si>
  <si>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</si>
  <si>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</si>
  <si>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</si>
  <si>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</si>
  <si>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</si>
  <si>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</si>
  <si>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</si>
  <si>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</si>
  <si>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</si>
  <si>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</si>
  <si>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</si>
  <si>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</si>
  <si>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</si>
  <si>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</si>
  <si>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</si>
  <si>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</si>
  <si>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</si>
  <si>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</si>
  <si>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</si>
  <si>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</si>
  <si>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</si>
  <si>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</si>
  <si>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</si>
  <si>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</si>
  <si>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</si>
  <si>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</si>
  <si>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</si>
  <si>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</si>
  <si>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</si>
  <si>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</si>
  <si>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</si>
  <si>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</si>
  <si>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</si>
  <si>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</si>
  <si>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</si>
  <si>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</si>
  <si>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</si>
  <si>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</si>
  <si>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</si>
  <si>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</si>
  <si>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</si>
  <si>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</si>
  <si>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</si>
  <si>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</si>
  <si>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</si>
  <si>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</si>
  <si>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</si>
  <si>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</si>
  <si>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</si>
  <si>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</si>
  <si>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</si>
  <si>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</si>
  <si>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</si>
  <si>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</si>
  <si>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</si>
  <si>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</si>
  <si>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</si>
  <si>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</si>
  <si>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</si>
  <si>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</si>
  <si>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</si>
  <si>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</si>
  <si>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</si>
  <si>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</si>
  <si>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</si>
  <si>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</si>
  <si>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</si>
  <si>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</si>
  <si>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</si>
  <si>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</si>
  <si>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</si>
  <si>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</si>
  <si>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</si>
  <si>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</si>
  <si>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</si>
  <si>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</si>
  <si>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</si>
  <si>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</si>
  <si>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</si>
  <si>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</si>
  <si>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</si>
  <si>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</si>
  <si>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</si>
  <si>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</si>
  <si>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</si>
  <si>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</si>
  <si>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</si>
  <si>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</si>
  <si>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</si>
  <si>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</si>
  <si>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</si>
  <si>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</si>
  <si>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</si>
  <si>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</si>
  <si>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</si>
  <si>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</si>
  <si>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</si>
  <si>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</si>
  <si>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</si>
  <si>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</si>
  <si>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</si>
  <si>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</si>
  <si>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</si>
  <si>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</si>
  <si>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</si>
  <si>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</si>
  <si>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</si>
  <si>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</si>
  <si>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</si>
  <si>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</si>
  <si>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</si>
  <si>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</si>
  <si>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</si>
  <si>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</si>
  <si>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</si>
  <si>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</si>
  <si>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</si>
  <si>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</si>
  <si>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</si>
  <si>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</si>
  <si>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</si>
  <si>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</si>
  <si>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</si>
  <si>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</si>
  <si>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</si>
  <si>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</si>
  <si>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</si>
  <si>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</si>
  <si>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</si>
  <si>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</si>
  <si>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</si>
  <si>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</si>
  <si>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</si>
  <si>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</si>
  <si>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</si>
  <si>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</si>
  <si>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</si>
  <si>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</si>
  <si>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</si>
  <si>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</si>
  <si>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</si>
  <si>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</si>
  <si>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</si>
  <si>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</si>
  <si>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</si>
  <si>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</si>
  <si>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</si>
  <si>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</si>
  <si>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</si>
  <si>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</si>
  <si>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</si>
  <si>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</si>
  <si>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</si>
  <si>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</si>
  <si>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</si>
  <si>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</si>
  <si>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</si>
  <si>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</si>
  <si>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</si>
  <si>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</si>
  <si>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</si>
  <si>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</si>
  <si>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</si>
  <si>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</si>
  <si>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</si>
  <si>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</si>
  <si>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</si>
  <si>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</si>
  <si>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</si>
  <si>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</si>
  <si>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</si>
  <si>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</si>
  <si>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</si>
  <si>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</si>
  <si>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</si>
  <si>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</si>
  <si>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</si>
  <si>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</si>
  <si>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</si>
  <si>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</si>
  <si>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</si>
  <si>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</si>
  <si>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</si>
  <si>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</si>
  <si>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</si>
  <si>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</si>
  <si>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</si>
  <si>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</si>
  <si>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</si>
  <si>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</si>
  <si>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</si>
  <si>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</si>
  <si>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</si>
  <si>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</si>
  <si>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</si>
  <si>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</si>
  <si>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</si>
  <si>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</si>
  <si>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</si>
  <si>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</si>
  <si>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</si>
  <si>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</si>
  <si>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</si>
  <si>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</si>
  <si>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</si>
  <si>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</si>
  <si>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</si>
  <si>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</si>
  <si>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</si>
  <si>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</si>
  <si>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</si>
  <si>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</si>
  <si>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</si>
  <si>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</si>
  <si>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</si>
  <si>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</si>
  <si>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</si>
  <si>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</si>
  <si>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</si>
  <si>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</si>
  <si>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</si>
  <si>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</si>
  <si>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</si>
  <si>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</si>
  <si>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</si>
  <si>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</si>
  <si>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</si>
  <si>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</si>
  <si>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</si>
  <si>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</si>
  <si>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</si>
  <si>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</si>
  <si>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</si>
  <si>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</si>
  <si>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</si>
  <si>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</si>
  <si>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</si>
  <si>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</si>
  <si>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</si>
  <si>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</si>
  <si>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</si>
  <si>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</si>
  <si>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</si>
  <si>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</si>
  <si>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</si>
  <si>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</si>
  <si>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</si>
  <si>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</si>
  <si>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</si>
  <si>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</si>
  <si>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</si>
  <si>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</si>
  <si>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</si>
  <si>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</si>
  <si>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</si>
  <si>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</si>
  <si>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</si>
  <si>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</si>
  <si>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</si>
  <si>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</si>
  <si>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</si>
  <si>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</si>
  <si>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</si>
  <si>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</si>
  <si>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</si>
  <si>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</si>
  <si>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</si>
  <si>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</si>
  <si>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</si>
  <si>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</si>
  <si>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</si>
  <si>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</si>
  <si>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</si>
  <si>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</si>
  <si>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</si>
  <si>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</si>
  <si>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</si>
  <si>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</si>
  <si>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</si>
  <si>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</si>
  <si>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</si>
  <si>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</si>
  <si>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</si>
  <si>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</si>
  <si>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</si>
  <si>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</si>
  <si>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</si>
  <si>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</si>
  <si>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</si>
  <si>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</si>
  <si>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</si>
  <si>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</si>
  <si>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</si>
  <si>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</si>
  <si>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</si>
  <si>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</si>
  <si>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</si>
  <si>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</si>
  <si>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</si>
  <si>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</si>
  <si>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</si>
  <si>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</si>
  <si>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</si>
  <si>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</si>
  <si>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</si>
  <si>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</si>
  <si>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</si>
  <si>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</si>
  <si>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</si>
  <si>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</si>
  <si>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</si>
  <si>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</si>
  <si>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</si>
  <si>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</si>
  <si>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</si>
  <si>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</si>
  <si>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</si>
  <si>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</si>
  <si>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</si>
  <si>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</si>
  <si>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</si>
  <si>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</si>
  <si>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</si>
  <si>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</si>
  <si>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</si>
  <si>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</si>
  <si>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</si>
  <si>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</si>
  <si>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</si>
  <si>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</si>
  <si>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</si>
  <si>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</si>
  <si>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</si>
  <si>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</si>
  <si>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</si>
  <si>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</si>
  <si>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</si>
  <si>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</si>
  <si>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</si>
  <si>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</si>
  <si>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</si>
  <si>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</si>
  <si>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</si>
  <si>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</si>
  <si>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</si>
  <si>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</si>
  <si>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</si>
  <si>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</si>
  <si>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</si>
  <si>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</si>
  <si>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</si>
  <si>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</si>
  <si>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</si>
  <si>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</si>
  <si>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</si>
  <si>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</si>
  <si>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</si>
  <si>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</si>
  <si>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</si>
  <si>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</si>
  <si>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</si>
  <si>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</si>
  <si>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</si>
  <si>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</si>
  <si>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</si>
  <si>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</si>
  <si>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</si>
  <si>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</si>
  <si>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</si>
  <si>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</si>
  <si>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</si>
  <si>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</si>
  <si>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</si>
  <si>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</si>
  <si>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</si>
  <si>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</si>
  <si>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</si>
  <si>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</si>
  <si>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</si>
  <si>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</si>
  <si>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</si>
  <si>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</si>
  <si>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</si>
  <si>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</si>
  <si>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</si>
  <si>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</si>
  <si>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</si>
  <si>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</si>
  <si>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</si>
  <si>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</si>
  <si>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</si>
  <si>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</si>
  <si>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</si>
  <si>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</si>
  <si>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</si>
  <si>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</si>
  <si>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</si>
  <si>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</si>
  <si>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</si>
  <si>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</si>
  <si>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</si>
  <si>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</si>
  <si>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</si>
  <si>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</si>
  <si>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</si>
  <si>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</si>
  <si>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</si>
  <si>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</si>
  <si>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</si>
  <si>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</si>
  <si>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</si>
  <si>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</si>
  <si>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</si>
  <si>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</si>
  <si>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</si>
  <si>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</si>
  <si>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</si>
  <si>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</si>
  <si>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</si>
  <si>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</si>
  <si>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</si>
  <si>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</si>
  <si>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</si>
  <si>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</si>
  <si>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</si>
  <si>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</si>
  <si>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</si>
  <si>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</si>
  <si>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</si>
  <si>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</si>
  <si>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</si>
  <si>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</si>
  <si>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</si>
  <si>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</si>
  <si>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</si>
  <si>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</si>
  <si>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</si>
  <si>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</si>
  <si>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</si>
  <si>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</si>
  <si>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</si>
  <si>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</si>
  <si>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</si>
  <si>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</si>
  <si>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</si>
  <si>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</si>
  <si>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</si>
  <si>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</si>
  <si>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</si>
  <si>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</si>
  <si>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</si>
  <si>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</si>
  <si>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</si>
  <si>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</si>
  <si>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</si>
  <si>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</si>
  <si>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</si>
  <si>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</si>
  <si>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</si>
  <si>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</si>
  <si>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</si>
  <si>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</si>
  <si>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</si>
  <si>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</si>
  <si>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</si>
  <si>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</si>
  <si>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</si>
  <si>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</si>
  <si>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</si>
  <si>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</si>
  <si>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</si>
  <si>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</si>
  <si>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</si>
  <si>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</si>
  <si>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</si>
  <si>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</si>
  <si>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</si>
  <si>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</si>
  <si>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</si>
  <si>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</si>
  <si>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</si>
  <si>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</si>
  <si>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</si>
  <si>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</si>
  <si>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</si>
  <si>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</si>
  <si>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</si>
  <si>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</si>
  <si>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</si>
  <si>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</si>
  <si>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</si>
  <si>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</si>
  <si>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</si>
  <si>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</si>
  <si>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</si>
  <si>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</si>
  <si>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</si>
  <si>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</si>
  <si>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</si>
  <si>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</si>
  <si>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</si>
  <si>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</si>
  <si>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</si>
  <si>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</si>
  <si>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</si>
  <si>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</si>
  <si>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</si>
  <si>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</si>
  <si>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</si>
  <si>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</si>
  <si>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</si>
  <si>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</si>
  <si>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</si>
  <si>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</si>
  <si>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</si>
  <si>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</si>
  <si>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</si>
  <si>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</si>
  <si>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</si>
  <si>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</si>
  <si>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</si>
  <si>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</si>
  <si>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</si>
  <si>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</si>
  <si>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</si>
  <si>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</si>
  <si>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</si>
  <si>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</si>
  <si>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</si>
  <si>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</si>
  <si>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</si>
  <si>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</si>
  <si>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</si>
  <si>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</si>
  <si>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</si>
  <si>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</si>
  <si>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</si>
  <si>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</si>
  <si>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</si>
  <si>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</si>
  <si>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</si>
  <si>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</si>
  <si>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</si>
  <si>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</si>
  <si>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</si>
  <si>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</si>
  <si>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</si>
  <si>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</si>
  <si>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</si>
  <si>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</si>
  <si>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</si>
  <si>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</si>
  <si>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</si>
  <si>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</si>
  <si>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</si>
  <si>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</si>
  <si>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</si>
  <si>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</si>
  <si>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</si>
  <si>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</si>
  <si>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</si>
  <si>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</si>
  <si>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</si>
  <si>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</si>
  <si>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</si>
  <si>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</si>
  <si>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</si>
  <si>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</si>
  <si>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</si>
  <si>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</si>
  <si>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</si>
  <si>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</si>
  <si>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</si>
  <si>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</si>
  <si>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</si>
  <si>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</si>
  <si>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</si>
  <si>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</si>
  <si>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</si>
  <si>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</si>
  <si>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</si>
  <si>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</si>
  <si>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</si>
  <si>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</si>
  <si>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</si>
  <si>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</si>
  <si>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</si>
  <si>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</si>
  <si>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</si>
  <si>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</si>
  <si>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</si>
  <si>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</si>
  <si>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</si>
  <si>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</si>
  <si>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</si>
  <si>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</si>
  <si>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</si>
  <si>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</si>
  <si>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</si>
  <si>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</si>
  <si>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</si>
  <si>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</si>
  <si>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</si>
  <si>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</si>
  <si>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</si>
  <si>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</si>
  <si>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</si>
  <si>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</si>
  <si>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</si>
  <si>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</si>
  <si>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</si>
  <si>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</si>
  <si>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</si>
  <si>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</si>
  <si>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</si>
  <si>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</si>
  <si>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</si>
  <si>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</si>
  <si>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</si>
  <si>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</si>
  <si>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</si>
  <si>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</si>
  <si>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</si>
  <si>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</si>
  <si>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</si>
  <si>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</si>
  <si>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</si>
  <si>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</si>
  <si>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</si>
  <si>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</si>
  <si>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</si>
  <si>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</si>
  <si>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</si>
  <si>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</si>
  <si>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</si>
  <si>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</si>
  <si>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</si>
  <si>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</si>
  <si>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</si>
  <si>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</si>
  <si>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</si>
  <si>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</si>
  <si>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</si>
  <si>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</si>
  <si>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</si>
  <si>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</si>
  <si>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</si>
  <si>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</si>
  <si>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</si>
  <si>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</si>
  <si>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</si>
  <si>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</si>
  <si>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</si>
  <si>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</si>
  <si>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</si>
  <si>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</si>
  <si>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</si>
  <si>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</si>
  <si>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</si>
  <si>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</si>
  <si>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</si>
  <si>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</si>
  <si>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</si>
  <si>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</si>
  <si>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</si>
  <si>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</si>
  <si>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</si>
  <si>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</si>
  <si>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</si>
  <si>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</si>
  <si>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</si>
  <si>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</si>
  <si>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</si>
  <si>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</si>
  <si>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</si>
  <si>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</si>
  <si>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</si>
  <si>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</si>
  <si>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</si>
  <si>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</si>
  <si>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</si>
  <si>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</si>
  <si>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</si>
  <si>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</si>
  <si>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</si>
  <si>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</si>
  <si>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</si>
  <si>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</si>
  <si>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</si>
  <si>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</si>
  <si>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</si>
  <si>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</si>
  <si>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</si>
  <si>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</si>
  <si>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</si>
  <si>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</si>
  <si>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</si>
  <si>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</si>
  <si>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</si>
  <si>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</si>
  <si>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</si>
  <si>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</si>
  <si>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</si>
  <si>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</si>
  <si>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</si>
  <si>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</si>
  <si>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</si>
  <si>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</si>
  <si>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</si>
  <si>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</si>
  <si>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</si>
  <si>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</si>
  <si>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</si>
  <si>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</si>
  <si>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</si>
  <si>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</si>
  <si>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</si>
  <si>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</si>
  <si>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</si>
  <si>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</si>
  <si>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</si>
  <si>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</si>
  <si>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</si>
  <si>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</si>
  <si>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</si>
  <si>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</si>
  <si>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</si>
  <si>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</si>
  <si>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</si>
  <si>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</si>
  <si>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</si>
  <si>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</si>
  <si>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</si>
  <si>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</si>
  <si>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</si>
  <si>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</si>
  <si>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</si>
  <si>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</si>
  <si>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</si>
  <si>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</si>
  <si>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</si>
  <si>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</si>
  <si>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</si>
  <si>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</si>
  <si>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</si>
  <si>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</si>
  <si>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</si>
  <si>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</si>
  <si>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</si>
  <si>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</si>
  <si>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</si>
  <si>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</si>
  <si>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</si>
  <si>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</si>
  <si>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</si>
  <si>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</si>
  <si>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</si>
  <si>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</si>
  <si>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</si>
  <si>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</si>
  <si>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</si>
  <si>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</si>
  <si>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</si>
  <si>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</si>
  <si>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</si>
  <si>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</si>
  <si>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</si>
  <si>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</si>
  <si>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</si>
  <si>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</si>
  <si>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</si>
  <si>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</si>
  <si>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</si>
  <si>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</si>
  <si>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</si>
  <si>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</si>
  <si>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</si>
  <si>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</si>
  <si>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</si>
  <si>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</si>
  <si>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</si>
  <si>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</si>
  <si>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</si>
  <si>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</si>
  <si>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</si>
  <si>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</si>
  <si>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</si>
  <si>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</si>
  <si>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</si>
  <si>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</si>
  <si>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</si>
  <si>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</si>
  <si>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</si>
  <si>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</si>
  <si>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</si>
  <si>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</si>
  <si>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</si>
  <si>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</si>
  <si>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</si>
  <si>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</si>
  <si>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</si>
  <si>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</si>
  <si>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</si>
  <si>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</si>
  <si>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</si>
  <si>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</si>
  <si>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</si>
  <si>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</si>
  <si>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</si>
  <si>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</si>
  <si>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</si>
  <si>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</si>
  <si>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</si>
  <si>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</si>
  <si>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</si>
  <si>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</si>
  <si>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</si>
  <si>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</si>
  <si>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</si>
  <si>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</si>
  <si>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</si>
  <si>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</si>
  <si>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</si>
  <si>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</si>
  <si>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</si>
  <si>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</si>
  <si>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</si>
  <si>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</si>
  <si>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</si>
  <si>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</si>
  <si>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</si>
  <si>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</si>
  <si>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</si>
  <si>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</si>
  <si>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</si>
  <si>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</si>
  <si>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</si>
  <si>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</si>
  <si>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</si>
  <si>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</si>
  <si>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</si>
  <si>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</si>
  <si>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</si>
  <si>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</si>
  <si>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</si>
  <si>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</si>
  <si>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</si>
  <si>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</si>
  <si>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</si>
  <si>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</si>
  <si>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</si>
  <si>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</si>
  <si>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</si>
  <si>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</si>
  <si>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</si>
  <si>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</si>
  <si>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</si>
  <si>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</si>
  <si>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</si>
  <si>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</si>
  <si>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</si>
  <si>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</si>
  <si>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</si>
  <si>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</si>
  <si>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</si>
  <si>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</si>
  <si>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</si>
  <si>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</si>
  <si>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</si>
  <si>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</si>
  <si>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</si>
  <si>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</si>
  <si>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</si>
  <si>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</si>
  <si>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</si>
  <si>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</si>
  <si>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</si>
  <si>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</si>
  <si>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</si>
  <si>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</si>
  <si>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</si>
  <si>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</si>
  <si>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</si>
  <si>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</si>
  <si>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</si>
  <si>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</si>
  <si>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</si>
  <si>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</si>
  <si>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</si>
  <si>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</si>
  <si>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</si>
  <si>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</si>
  <si>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</si>
  <si>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</si>
  <si>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</si>
  <si>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</si>
  <si>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</si>
  <si>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</si>
  <si>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</si>
  <si>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</si>
  <si>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</si>
  <si>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</si>
  <si>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</si>
  <si>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</si>
  <si>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</si>
  <si>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</si>
  <si>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</si>
  <si>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</si>
  <si>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</si>
  <si>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</si>
  <si>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</si>
  <si>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</si>
  <si>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</si>
  <si>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</si>
  <si>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</si>
  <si>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</si>
  <si>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</si>
  <si>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</si>
  <si>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</si>
  <si>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</si>
  <si>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</si>
  <si>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</si>
  <si>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</si>
  <si>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</si>
  <si>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</si>
  <si>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</si>
  <si>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</si>
  <si>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</si>
  <si>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</si>
  <si>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</si>
  <si>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</si>
  <si>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</si>
  <si>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</si>
  <si>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</si>
  <si>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</si>
  <si>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</si>
  <si>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</si>
  <si>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</si>
  <si>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</si>
  <si>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</si>
  <si>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</si>
  <si>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</si>
  <si>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</si>
  <si>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</si>
  <si>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</si>
  <si>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</si>
  <si>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</si>
  <si>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</si>
  <si>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</si>
  <si>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</si>
  <si>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</si>
  <si>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</si>
  <si>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</si>
  <si>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</si>
  <si>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</si>
  <si>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</si>
  <si>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</si>
  <si>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</si>
  <si>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</si>
  <si>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</si>
  <si>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</si>
  <si>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</si>
  <si>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</si>
  <si>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</si>
  <si>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</si>
  <si>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</si>
  <si>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</si>
  <si>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</si>
  <si>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</si>
  <si>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</si>
  <si>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</si>
  <si>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</si>
  <si>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</si>
  <si>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</si>
  <si>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</si>
  <si>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</si>
  <si>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</si>
  <si>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</si>
  <si>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</si>
  <si>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</si>
  <si>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</si>
  <si>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</si>
  <si>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</si>
  <si>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</si>
  <si>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</si>
  <si>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</si>
  <si>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</si>
  <si>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</si>
  <si>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</si>
  <si>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</si>
  <si>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</si>
  <si>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</si>
  <si>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</si>
  <si>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</si>
  <si>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</si>
  <si>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</si>
  <si>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</si>
  <si>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</si>
  <si>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</si>
  <si>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</si>
  <si>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</si>
  <si>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</si>
  <si>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</si>
  <si>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</si>
  <si>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</si>
  <si>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</si>
  <si>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</si>
  <si>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</si>
  <si>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</si>
  <si>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</si>
  <si>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</si>
  <si>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</si>
  <si>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</si>
  <si>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</si>
  <si>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</si>
  <si>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</si>
  <si>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</si>
  <si>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</si>
  <si>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</si>
  <si>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</si>
  <si>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</si>
  <si>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</si>
  <si>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</si>
  <si>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</si>
  <si>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</si>
  <si>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</si>
  <si>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</si>
  <si>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</si>
  <si>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</si>
  <si>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</si>
  <si>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</si>
  <si>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</si>
  <si>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</si>
  <si>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</si>
  <si>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</si>
  <si>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</si>
  <si>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</si>
  <si>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</si>
  <si>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</si>
  <si>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</si>
  <si>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</si>
  <si>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</si>
  <si>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</si>
  <si>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</si>
  <si>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</si>
  <si>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</si>
  <si>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</si>
  <si>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</si>
  <si>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</si>
  <si>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</si>
  <si>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</si>
  <si>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</si>
  <si>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</si>
  <si>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</si>
  <si>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</si>
  <si>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</si>
  <si>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</si>
  <si>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</si>
  <si>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</si>
  <si>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</si>
  <si>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</si>
  <si>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</si>
  <si>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</si>
  <si>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</si>
  <si>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</si>
  <si>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</si>
  <si>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</si>
  <si>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</si>
  <si>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</si>
  <si>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</si>
  <si>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</si>
  <si>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</si>
  <si>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</si>
  <si>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</si>
  <si>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</si>
  <si>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</si>
  <si>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</si>
  <si>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</si>
  <si>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</si>
  <si>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</si>
  <si>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</si>
  <si>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</si>
  <si>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</si>
  <si>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</si>
  <si>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</si>
  <si>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</si>
  <si>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</si>
  <si>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</si>
  <si>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</si>
  <si>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</si>
  <si>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</si>
  <si>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</si>
  <si>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</si>
  <si>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</si>
  <si>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</si>
  <si>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</si>
  <si>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</si>
  <si>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</si>
  <si>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</si>
  <si>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</si>
  <si>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</si>
  <si>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</si>
  <si>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</si>
  <si>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</si>
  <si>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</si>
  <si>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</si>
  <si>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</si>
  <si>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</si>
  <si>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</si>
  <si>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</si>
  <si>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</si>
  <si>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</si>
  <si>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</si>
  <si>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</si>
  <si>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</si>
  <si>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</si>
  <si>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</si>
  <si>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</si>
  <si>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</si>
  <si>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</si>
  <si>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</si>
  <si>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</si>
  <si>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</si>
  <si>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</si>
  <si>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</si>
  <si>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</si>
  <si>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</si>
  <si>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</si>
  <si>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</si>
  <si>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</si>
  <si>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</si>
  <si>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</si>
  <si>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</si>
  <si>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</si>
  <si>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</si>
  <si>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</si>
  <si>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</si>
  <si>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</si>
  <si>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</si>
  <si>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</si>
  <si>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</si>
  <si>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</si>
  <si>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</si>
  <si>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</si>
  <si>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</si>
  <si>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</si>
  <si>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</si>
  <si>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</si>
  <si>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</si>
  <si>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</si>
  <si>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</si>
  <si>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</si>
  <si>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</si>
  <si>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</si>
  <si>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</si>
  <si>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</si>
  <si>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</si>
  <si>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</si>
  <si>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</si>
  <si>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</si>
  <si>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</si>
  <si>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</si>
  <si>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</si>
  <si>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</si>
  <si>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</si>
  <si>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</si>
  <si>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</si>
  <si>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</si>
  <si>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</si>
  <si>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</si>
  <si>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</si>
  <si>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</si>
  <si>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</si>
  <si>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</si>
  <si>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</si>
  <si>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</si>
  <si>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</si>
  <si>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</si>
  <si>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</si>
  <si>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</si>
  <si>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</si>
  <si>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</si>
  <si>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</si>
  <si>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</si>
  <si>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</si>
  <si>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</si>
  <si>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</si>
  <si>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</si>
  <si>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</si>
  <si>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</si>
  <si>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</si>
  <si>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</si>
  <si>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</si>
  <si>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</si>
  <si>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</si>
  <si>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</si>
  <si>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</si>
  <si>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</si>
  <si>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</si>
  <si>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</si>
  <si>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</si>
  <si>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</si>
  <si>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</si>
  <si>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</si>
  <si>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</si>
  <si>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</si>
  <si>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</si>
  <si>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</si>
  <si>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</si>
  <si>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</si>
  <si>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</si>
  <si>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</si>
  <si>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</si>
  <si>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</si>
  <si>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</si>
  <si>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</si>
  <si>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</si>
  <si>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</si>
  <si>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</si>
  <si>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</si>
  <si>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</si>
  <si>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</si>
  <si>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</si>
  <si>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</si>
  <si>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</si>
  <si>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</si>
  <si>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</si>
  <si>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</si>
  <si>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</si>
  <si>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</si>
  <si>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</si>
  <si>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</si>
  <si>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</si>
  <si>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</si>
  <si>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</si>
  <si>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</si>
  <si>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</si>
  <si>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</si>
  <si>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</si>
  <si>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</si>
  <si>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</si>
  <si>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</si>
  <si>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</si>
  <si>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</si>
  <si>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</si>
  <si>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</si>
  <si>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</si>
  <si>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</si>
  <si>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</si>
  <si>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</si>
  <si>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</si>
  <si>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</si>
  <si>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</si>
  <si>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</si>
  <si>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</si>
  <si>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</si>
  <si>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</si>
  <si>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</si>
  <si>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</si>
  <si>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</si>
  <si>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</si>
  <si>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</si>
  <si>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</si>
  <si>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</si>
  <si>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</si>
  <si>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</si>
  <si>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</si>
  <si>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</si>
  <si>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</si>
  <si>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</si>
  <si>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</si>
  <si>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</si>
  <si>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</si>
  <si>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</si>
  <si>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</si>
  <si>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</si>
  <si>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</si>
  <si>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</si>
  <si>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</si>
  <si>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</si>
  <si>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</si>
  <si>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</si>
  <si>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</si>
  <si>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</si>
  <si>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</si>
  <si>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</si>
  <si>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</si>
  <si>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</si>
  <si>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</si>
  <si>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</si>
  <si>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</si>
  <si>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</si>
  <si>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</si>
  <si>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</si>
  <si>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</si>
  <si>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</si>
  <si>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</si>
  <si>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</si>
  <si>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</si>
  <si>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</si>
  <si>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</si>
  <si>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</si>
  <si>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</si>
  <si>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</si>
  <si>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</si>
  <si>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</si>
  <si>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</si>
  <si>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</si>
  <si>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</si>
  <si>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</si>
  <si>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</si>
  <si>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</si>
  <si>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</si>
  <si>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</si>
  <si>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</si>
  <si>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</si>
  <si>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</si>
  <si>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</si>
  <si>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</si>
  <si>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</si>
  <si>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</si>
  <si>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</si>
  <si>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</si>
  <si>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</si>
  <si>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</si>
  <si>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</si>
  <si>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</si>
  <si>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</si>
  <si>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</si>
  <si>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</si>
  <si>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</si>
  <si>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</si>
  <si>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</si>
  <si>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</si>
  <si>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</si>
  <si>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</si>
  <si>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</si>
  <si>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</si>
  <si>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</si>
  <si>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</si>
  <si>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</si>
  <si>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</si>
  <si>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</si>
  <si>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</si>
  <si>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</si>
  <si>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</si>
  <si>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</si>
  <si>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</si>
  <si>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</si>
  <si>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</si>
  <si>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</si>
  <si>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</si>
  <si>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</si>
  <si>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</si>
  <si>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</si>
  <si>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</si>
  <si>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</si>
  <si>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</si>
  <si>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</si>
  <si>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</si>
  <si>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</si>
  <si>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</si>
  <si>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</si>
  <si>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</si>
  <si>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</si>
  <si>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</si>
  <si>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</si>
  <si>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</si>
  <si>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</si>
  <si>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</si>
  <si>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</si>
  <si>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</si>
  <si>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</si>
  <si>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</si>
  <si>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</si>
  <si>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</si>
  <si>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</si>
  <si>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</si>
  <si>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</si>
  <si>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</si>
  <si>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</si>
  <si>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</si>
  <si>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</si>
  <si>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</si>
  <si>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</si>
  <si>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</si>
  <si>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</si>
  <si>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</si>
  <si>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</si>
  <si>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</si>
  <si>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</si>
  <si>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</si>
  <si>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</si>
  <si>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</si>
  <si>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</si>
  <si>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</si>
  <si>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</si>
  <si>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</si>
  <si>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</si>
  <si>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</si>
  <si>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</si>
  <si>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</si>
  <si>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</si>
  <si>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</si>
  <si>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</si>
  <si>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</si>
  <si>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</si>
  <si>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</si>
  <si>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</si>
  <si>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</si>
  <si>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</si>
  <si>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</si>
  <si>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</si>
  <si>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</si>
  <si>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</si>
  <si>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</si>
  <si>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</si>
  <si>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</si>
  <si>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</si>
  <si>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</si>
  <si>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</si>
  <si>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</si>
  <si>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</si>
  <si>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</si>
  <si>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</si>
  <si>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</si>
  <si>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</si>
  <si>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</si>
  <si>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</si>
  <si>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</si>
  <si>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</si>
  <si>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</si>
  <si>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</si>
  <si>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</si>
  <si>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</si>
  <si>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</si>
  <si>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</si>
  <si>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</si>
  <si>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</si>
  <si>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</si>
  <si>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</si>
  <si>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</si>
  <si>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</si>
  <si>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</si>
  <si>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</si>
  <si>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</si>
  <si>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</si>
  <si>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</si>
  <si>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</si>
  <si>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</si>
  <si>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</si>
  <si>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</si>
  <si>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</si>
  <si>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</si>
  <si>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</si>
  <si>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</si>
  <si>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</si>
  <si>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</si>
  <si>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</si>
  <si>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</si>
  <si>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</si>
  <si>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</si>
  <si>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</si>
  <si>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</si>
  <si>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</si>
  <si>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</si>
  <si>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</si>
  <si>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</si>
  <si>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</si>
  <si>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</si>
  <si>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</si>
  <si>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</si>
  <si>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</si>
  <si>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</si>
  <si>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</si>
  <si>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</si>
  <si>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</si>
  <si>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</si>
  <si>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</si>
  <si>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</si>
  <si>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</si>
  <si>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</si>
  <si>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</si>
  <si>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</si>
  <si>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</si>
  <si>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</si>
  <si>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</si>
  <si>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</si>
  <si>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</si>
  <si>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</si>
  <si>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</si>
  <si>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</si>
  <si>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</si>
  <si>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</si>
  <si>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</si>
  <si>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</si>
  <si>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</si>
  <si>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</si>
  <si>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</si>
  <si>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</si>
  <si>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</si>
  <si>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</si>
  <si>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</si>
  <si>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</si>
  <si>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</si>
  <si>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</si>
  <si>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</si>
  <si>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</si>
  <si>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</si>
  <si>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</si>
  <si>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</si>
  <si>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</si>
  <si>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</si>
  <si>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</si>
  <si>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</si>
  <si>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</si>
  <si>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</si>
  <si>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</si>
  <si>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</si>
  <si>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</si>
  <si>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</si>
  <si>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</si>
  <si>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</si>
  <si>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</si>
  <si>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</si>
  <si>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</si>
  <si>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</si>
  <si>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</si>
  <si>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</si>
  <si>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</si>
  <si>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</si>
  <si>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</si>
  <si>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</si>
  <si>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</si>
  <si>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</si>
  <si>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</si>
  <si>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</si>
  <si>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</si>
  <si>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</si>
  <si>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</si>
  <si>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</si>
  <si>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</si>
  <si>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</si>
  <si>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</si>
  <si>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</si>
  <si>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</si>
  <si>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</si>
  <si>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</si>
  <si>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</si>
  <si>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</si>
  <si>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</si>
  <si>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</si>
  <si>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</si>
  <si>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</si>
  <si>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</si>
  <si>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</si>
  <si>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</si>
  <si>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</si>
  <si>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</si>
  <si>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</si>
  <si>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</si>
  <si>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</si>
  <si>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</si>
  <si>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</si>
  <si>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</si>
  <si>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</si>
  <si>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</si>
  <si>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</si>
  <si>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</si>
  <si>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</si>
  <si>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</si>
  <si>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</si>
  <si>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</si>
  <si>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</si>
  <si>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</si>
  <si>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</si>
  <si>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</si>
  <si>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</si>
  <si>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</si>
  <si>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</si>
  <si>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</si>
  <si>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</si>
  <si>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</si>
  <si>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</si>
  <si>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</si>
  <si>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</si>
  <si>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</si>
  <si>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</si>
  <si>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</si>
  <si>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</si>
  <si>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</si>
  <si>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</si>
  <si>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</si>
  <si>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</si>
  <si>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</si>
  <si>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</si>
  <si>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</si>
  <si>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</si>
  <si>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</si>
  <si>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</si>
  <si>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</si>
  <si>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</si>
  <si>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</si>
  <si>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</si>
  <si>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</si>
  <si>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</si>
  <si>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</si>
  <si>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</si>
  <si>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</si>
  <si>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</si>
  <si>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</si>
  <si>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</si>
  <si>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</si>
  <si>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</si>
  <si>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</si>
  <si>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</si>
  <si>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</si>
  <si>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</si>
  <si>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</si>
  <si>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</si>
  <si>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</si>
  <si>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</si>
  <si>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</si>
  <si>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</si>
  <si>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</si>
  <si>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</si>
  <si>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</si>
  <si>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</si>
  <si>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</si>
  <si>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</si>
  <si>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</si>
  <si>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</si>
  <si>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</si>
  <si>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</si>
  <si>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</si>
  <si>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</si>
  <si>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</si>
  <si>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</si>
  <si>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</si>
  <si>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</si>
  <si>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</si>
  <si>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</si>
  <si>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</si>
  <si>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</si>
  <si>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</si>
  <si>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</si>
  <si>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</si>
  <si>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</si>
  <si>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</si>
  <si>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</si>
  <si>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</si>
  <si>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</si>
  <si>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</si>
  <si>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</si>
  <si>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</si>
  <si>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</si>
  <si>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</si>
  <si>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</si>
  <si>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</si>
  <si>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</si>
  <si>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</si>
  <si>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</si>
  <si>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</si>
  <si>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</si>
  <si>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</si>
  <si>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</si>
  <si>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</si>
  <si>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</si>
  <si>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</si>
  <si>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</si>
  <si>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</si>
  <si>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</si>
  <si>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</si>
  <si>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</si>
  <si>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</si>
  <si>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</si>
  <si>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</si>
  <si>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</si>
  <si>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</si>
  <si>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</si>
  <si>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</si>
  <si>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</si>
  <si>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</si>
  <si>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</si>
  <si>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</si>
  <si>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</si>
  <si>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</si>
  <si>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</si>
  <si>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</si>
  <si>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</si>
  <si>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</si>
  <si>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</si>
  <si>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</si>
  <si>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</si>
  <si>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</si>
  <si>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</si>
  <si>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</si>
  <si>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</si>
  <si>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</si>
  <si>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</si>
  <si>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</si>
  <si>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</si>
  <si>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</si>
  <si>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</si>
  <si>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</si>
  <si>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</si>
  <si>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</si>
  <si>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</si>
  <si>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</si>
  <si>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</si>
  <si>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</si>
  <si>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</si>
  <si>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</si>
  <si>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</si>
  <si>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</si>
  <si>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</si>
  <si>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</si>
  <si>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</si>
  <si>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</si>
  <si>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</si>
  <si>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</si>
  <si>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</si>
  <si>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</si>
  <si>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</si>
  <si>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</si>
  <si>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</si>
  <si>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</si>
  <si>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</si>
  <si>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</si>
  <si>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</si>
  <si>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</si>
  <si>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</si>
  <si>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</si>
  <si>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</si>
  <si>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</si>
  <si>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</si>
  <si>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</si>
  <si>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</si>
  <si>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</si>
  <si>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</si>
  <si>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</si>
  <si>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</si>
  <si>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</si>
  <si>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</si>
  <si>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</si>
  <si>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</si>
  <si>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</si>
  <si>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</si>
  <si>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</si>
  <si>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</si>
  <si>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</si>
  <si>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</si>
  <si>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</si>
  <si>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</si>
  <si>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</si>
  <si>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</si>
  <si>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</si>
  <si>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</si>
  <si>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</si>
  <si>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</si>
  <si>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</si>
  <si>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</si>
  <si>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</si>
  <si>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</si>
  <si>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</si>
  <si>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</si>
  <si>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</si>
  <si>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</si>
  <si>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</si>
  <si>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</si>
  <si>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</si>
  <si>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</si>
  <si>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</si>
  <si>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</si>
  <si>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</si>
  <si>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</si>
  <si>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</si>
  <si>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</si>
  <si>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</si>
  <si>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</si>
  <si>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</si>
  <si>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</si>
  <si>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</si>
  <si>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</si>
  <si>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</si>
  <si>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</si>
  <si>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</si>
  <si>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</si>
  <si>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</si>
  <si>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</si>
  <si>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</si>
  <si>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</si>
  <si>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</si>
  <si>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</si>
  <si>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</si>
  <si>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</si>
  <si>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</si>
  <si>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</si>
  <si>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</si>
  <si>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</si>
  <si>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</si>
  <si>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</si>
  <si>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</si>
  <si>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</si>
  <si>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</si>
  <si>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</si>
  <si>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</si>
  <si>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</si>
  <si>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</si>
  <si>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</si>
  <si>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</si>
  <si>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</si>
  <si>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</si>
  <si>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</si>
  <si>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</si>
  <si>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</si>
  <si>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</si>
  <si>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</si>
  <si>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</si>
  <si>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</si>
  <si>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</si>
  <si>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</si>
  <si>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</si>
  <si>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</si>
  <si>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</si>
  <si>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</si>
  <si>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</si>
  <si>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</si>
  <si>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</si>
  <si>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</si>
  <si>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</si>
  <si>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</si>
  <si>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</si>
  <si>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</si>
  <si>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</si>
  <si>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</si>
  <si>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</si>
  <si>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</si>
  <si>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</si>
  <si>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</si>
  <si>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</si>
  <si>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</si>
  <si>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</si>
  <si>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</si>
  <si>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</si>
  <si>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</si>
  <si>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</si>
  <si>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</si>
  <si>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</si>
  <si>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</si>
  <si>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</si>
  <si>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</si>
  <si>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</si>
  <si>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</si>
  <si>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</si>
  <si>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</si>
  <si>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</si>
  <si>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</si>
  <si>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</si>
  <si>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</si>
  <si>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</si>
  <si>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</si>
  <si>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</si>
  <si>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</si>
  <si>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</si>
  <si>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</si>
  <si>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</si>
  <si>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</si>
  <si>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</si>
  <si>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</si>
  <si>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</si>
  <si>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</si>
  <si>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</si>
  <si>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</si>
  <si>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</si>
  <si>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</si>
  <si>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</si>
  <si>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</si>
  <si>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</si>
  <si>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</si>
  <si>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</si>
  <si>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</si>
  <si>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</si>
  <si>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</si>
  <si>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</si>
  <si>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</si>
  <si>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</si>
  <si>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</si>
  <si>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</si>
  <si>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</si>
  <si>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</si>
  <si>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</si>
  <si>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</si>
  <si>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</si>
  <si>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</si>
  <si>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</si>
  <si>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</si>
  <si>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</si>
  <si>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</si>
  <si>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</si>
  <si>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</si>
  <si>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</si>
  <si>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</si>
  <si>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</si>
  <si>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</si>
  <si>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</si>
  <si>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</si>
  <si>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</si>
  <si>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</si>
  <si>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</si>
  <si>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</si>
  <si>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</si>
  <si>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</si>
  <si>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</si>
  <si>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</si>
  <si>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</si>
  <si>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</si>
  <si>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</si>
  <si>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</si>
  <si>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</si>
  <si>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</si>
  <si>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</si>
  <si>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</si>
  <si>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</si>
  <si>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</si>
  <si>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</si>
  <si>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</si>
  <si>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</si>
  <si>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</si>
  <si>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</si>
  <si>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</si>
  <si>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</si>
  <si>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</si>
  <si>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</si>
  <si>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</si>
  <si>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</si>
  <si>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</si>
  <si>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</si>
  <si>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</si>
  <si>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</si>
  <si>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</si>
  <si>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</si>
  <si>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</si>
  <si>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</si>
  <si>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</si>
  <si>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</si>
  <si>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</si>
  <si>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</si>
  <si>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</si>
  <si>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</si>
  <si>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</si>
  <si>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</si>
  <si>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</si>
  <si>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</si>
  <si>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</si>
  <si>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</si>
  <si>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</si>
  <si>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</si>
  <si>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</si>
  <si>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</si>
  <si>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</si>
  <si>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</si>
  <si>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</si>
  <si>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</si>
  <si>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</si>
  <si>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</si>
  <si>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</si>
  <si>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</si>
  <si>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</si>
  <si>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</si>
  <si>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</si>
  <si>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</si>
  <si>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</si>
  <si>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</si>
  <si>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</si>
  <si>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</si>
  <si>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</si>
  <si>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</si>
  <si>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</si>
  <si>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</si>
  <si>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</si>
  <si>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</si>
  <si>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</si>
  <si>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</si>
  <si>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</si>
  <si>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</si>
  <si>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</si>
  <si>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</si>
  <si>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</si>
  <si>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</si>
  <si>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</si>
  <si>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</si>
  <si>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</si>
  <si>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</si>
  <si>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</si>
  <si>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</si>
  <si>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</si>
  <si>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</si>
  <si>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</si>
  <si>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</si>
  <si>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</si>
  <si>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</si>
  <si>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</si>
  <si>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</si>
  <si>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</si>
  <si>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</si>
  <si>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</si>
  <si>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</si>
  <si>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</si>
  <si>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</si>
  <si>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</si>
  <si>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</si>
  <si>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</si>
  <si>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</si>
  <si>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</si>
  <si>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</si>
  <si>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</si>
  <si>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</si>
  <si>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</si>
  <si>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</si>
  <si>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</si>
  <si>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</si>
  <si>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</si>
  <si>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</si>
  <si>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</si>
  <si>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</si>
  <si>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</si>
  <si>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</si>
  <si>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</si>
  <si>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</si>
  <si>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</si>
  <si>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</si>
  <si>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</si>
  <si>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</si>
  <si>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</si>
  <si>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</si>
  <si>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</si>
  <si>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</si>
  <si>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</si>
  <si>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</si>
  <si>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</si>
  <si>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</si>
  <si>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</si>
  <si>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</si>
  <si>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</si>
  <si>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</si>
  <si>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</si>
  <si>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</si>
  <si>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</si>
  <si>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</si>
  <si>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</si>
  <si>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</si>
  <si>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</si>
  <si>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</si>
  <si>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</si>
  <si>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</si>
  <si>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</si>
  <si>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</si>
  <si>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</si>
  <si>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</si>
  <si>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</si>
  <si>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</si>
  <si>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</si>
  <si>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</si>
  <si>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</si>
  <si>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</si>
  <si>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</si>
  <si>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</si>
  <si>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</si>
  <si>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</si>
  <si>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</si>
  <si>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</si>
  <si>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</si>
  <si>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</si>
  <si>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</si>
  <si>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</si>
  <si>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</si>
  <si>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</si>
  <si>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</si>
  <si>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</si>
  <si>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</si>
  <si>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</si>
  <si>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</si>
  <si>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</si>
  <si>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</si>
  <si>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</si>
  <si>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</si>
  <si>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</si>
  <si>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</si>
  <si>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</si>
  <si>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</si>
  <si>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</si>
  <si>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</si>
  <si>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</si>
  <si>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</si>
  <si>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</si>
  <si>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</si>
  <si>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</si>
  <si>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</si>
  <si>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</si>
  <si>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</si>
  <si>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</si>
  <si>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</si>
  <si>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</si>
  <si>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</si>
  <si>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</si>
  <si>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</si>
  <si>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</si>
  <si>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</si>
  <si>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</si>
  <si>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</si>
  <si>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</si>
  <si>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</si>
  <si>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</si>
  <si>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</si>
  <si>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</si>
  <si>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</si>
  <si>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</si>
  <si>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</si>
  <si>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</si>
  <si>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</si>
  <si>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</si>
  <si>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</si>
  <si>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</si>
  <si>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</si>
  <si>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</si>
  <si>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</si>
  <si>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</si>
  <si>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</si>
  <si>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</si>
  <si>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</si>
  <si>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</si>
  <si>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</si>
  <si>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</si>
  <si>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</si>
  <si>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</si>
  <si>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</si>
  <si>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</si>
  <si>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</si>
  <si>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</si>
  <si>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</si>
  <si>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</si>
  <si>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</si>
  <si>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</si>
  <si>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</si>
  <si>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</si>
  <si>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</si>
  <si>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</si>
  <si>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</si>
  <si>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</si>
  <si>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</si>
  <si>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</si>
  <si>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</si>
  <si>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</si>
  <si>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</si>
  <si>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</si>
  <si>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</si>
  <si>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</si>
  <si>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</si>
  <si>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</si>
  <si>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</si>
  <si>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</si>
  <si>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</si>
  <si>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</si>
  <si>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</si>
  <si>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</si>
  <si>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</si>
  <si>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</si>
  <si>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</si>
  <si>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</si>
  <si>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</si>
  <si>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</si>
  <si>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</si>
  <si>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</si>
  <si>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</si>
  <si>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</si>
  <si>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</si>
  <si>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</si>
  <si>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</si>
  <si>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</si>
  <si>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</si>
  <si>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</si>
  <si>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</si>
  <si>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</si>
  <si>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</si>
  <si>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</si>
  <si>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</si>
  <si>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</si>
  <si>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</si>
  <si>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</si>
  <si>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</si>
  <si>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</si>
  <si>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</si>
  <si>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</si>
  <si>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</si>
  <si>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</si>
  <si>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</si>
  <si>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</si>
  <si>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</si>
  <si>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</si>
  <si>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</si>
  <si>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</si>
  <si>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</si>
  <si>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</si>
  <si>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</si>
  <si>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</si>
  <si>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</si>
  <si>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</si>
  <si>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</si>
  <si>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</si>
  <si>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</si>
  <si>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</si>
  <si>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</si>
  <si>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</si>
  <si>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</si>
  <si>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</si>
  <si>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</si>
  <si>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</si>
  <si>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</si>
  <si>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</si>
  <si>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</si>
  <si>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</si>
  <si>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</si>
  <si>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</si>
  <si>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</si>
  <si>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</si>
  <si>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</si>
  <si>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</si>
  <si>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</si>
  <si>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</si>
  <si>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</si>
  <si>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</si>
  <si>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</si>
  <si>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</si>
  <si>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</si>
  <si>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</si>
  <si>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</si>
  <si>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</si>
  <si>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</si>
  <si>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</si>
  <si>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</si>
  <si>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</si>
  <si>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</si>
  <si>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</si>
  <si>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</si>
  <si>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</si>
  <si>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</si>
  <si>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</si>
  <si>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</si>
  <si>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</si>
  <si>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</si>
  <si>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</si>
  <si>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</si>
  <si>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</si>
  <si>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</si>
  <si>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</si>
  <si>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</si>
  <si>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</si>
  <si>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</si>
  <si>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</si>
  <si>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</si>
  <si>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</si>
  <si>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</si>
  <si>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</si>
  <si>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</si>
  <si>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</si>
  <si>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</si>
  <si>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</si>
  <si>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</si>
  <si>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</si>
  <si>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</si>
  <si>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</si>
  <si>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</si>
  <si>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</si>
  <si>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</si>
  <si>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</si>
  <si>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</si>
  <si>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</si>
  <si>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</si>
  <si>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</si>
  <si>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</si>
  <si>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</si>
  <si>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</si>
  <si>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</si>
  <si>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</si>
  <si>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</si>
  <si>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</si>
  <si>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</si>
  <si>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</si>
  <si>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</si>
  <si>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</si>
  <si>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</si>
  <si>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</si>
  <si>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</si>
  <si>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</si>
  <si>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</si>
  <si>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</si>
  <si>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</si>
  <si>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</si>
  <si>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</si>
  <si>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</si>
  <si>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</si>
  <si>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</si>
  <si>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</si>
  <si>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</si>
  <si>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</si>
  <si>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</si>
  <si>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</si>
  <si>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</si>
  <si>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</si>
  <si>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</si>
  <si>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</si>
  <si>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</si>
  <si>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</si>
  <si>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</si>
  <si>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</si>
  <si>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</si>
  <si>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</si>
  <si>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</si>
  <si>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</si>
  <si>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</si>
  <si>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</si>
  <si>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</si>
  <si>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</si>
  <si>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</si>
  <si>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</si>
  <si>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</si>
  <si>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</si>
  <si>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</si>
  <si>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</si>
  <si>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</si>
  <si>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</si>
  <si>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</si>
  <si>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</si>
  <si>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</si>
  <si>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</si>
  <si>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</si>
  <si>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</si>
  <si>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</si>
  <si>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</si>
  <si>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</si>
  <si>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</si>
  <si>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</si>
  <si>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</si>
  <si>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</si>
  <si>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</si>
  <si>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</si>
  <si>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</si>
  <si>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</si>
  <si>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</si>
  <si>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</si>
  <si>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</si>
  <si>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</si>
  <si>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</si>
  <si>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</si>
  <si>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</si>
  <si>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</si>
  <si>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</si>
  <si>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</si>
  <si>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</si>
  <si>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</si>
  <si>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</si>
  <si>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</si>
  <si>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</si>
  <si>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</si>
  <si>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</si>
  <si>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</si>
  <si>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</si>
  <si>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</si>
  <si>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</si>
  <si>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</si>
  <si>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</si>
  <si>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</si>
  <si>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</si>
  <si>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</si>
  <si>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</si>
  <si>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</si>
  <si>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</si>
  <si>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</si>
  <si>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</si>
  <si>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</si>
  <si>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</si>
  <si>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</si>
  <si>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</si>
  <si>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</si>
  <si>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</si>
  <si>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</si>
  <si>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</si>
  <si>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</si>
  <si>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</si>
  <si>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</si>
  <si>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</si>
  <si>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</si>
  <si>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</si>
  <si>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</si>
  <si>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</si>
  <si>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</si>
  <si>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</si>
  <si>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</si>
  <si>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</si>
  <si>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</si>
  <si>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</si>
  <si>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</si>
  <si>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</si>
  <si>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</si>
  <si>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</si>
  <si>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</si>
  <si>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</si>
  <si>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</si>
  <si>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</si>
  <si>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</si>
  <si>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</si>
  <si>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</si>
  <si>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</si>
  <si>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</si>
  <si>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</si>
  <si>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</si>
  <si>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</si>
  <si>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</si>
  <si>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</si>
  <si>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</si>
  <si>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</si>
  <si>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</si>
  <si>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</si>
  <si>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</si>
  <si>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</si>
  <si>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</si>
  <si>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</si>
  <si>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</si>
  <si>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</si>
  <si>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</si>
  <si>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</si>
  <si>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</si>
  <si>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</si>
  <si>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</si>
  <si>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</si>
  <si>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</si>
  <si>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</si>
  <si>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</si>
  <si>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</si>
  <si>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</si>
  <si>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</si>
  <si>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</si>
  <si>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</si>
  <si>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</si>
  <si>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</si>
  <si>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</si>
  <si>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</si>
  <si>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</si>
  <si>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</si>
  <si>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</si>
  <si>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</si>
  <si>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</si>
  <si>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</si>
  <si>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</si>
  <si>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</si>
  <si>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</si>
  <si>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</si>
  <si>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</si>
  <si>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</si>
  <si>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</si>
  <si>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</si>
  <si>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</si>
  <si>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</si>
  <si>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</si>
  <si>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</si>
  <si>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</si>
  <si>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</si>
  <si>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</si>
  <si>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</si>
  <si>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</si>
  <si>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</si>
  <si>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</si>
  <si>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</si>
  <si>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</si>
  <si>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</si>
  <si>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</si>
  <si>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</si>
  <si>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</si>
  <si>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</si>
  <si>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</si>
  <si>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</si>
  <si>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</si>
  <si>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</si>
  <si>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</si>
  <si>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</si>
  <si>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</si>
  <si>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</si>
  <si>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</si>
  <si>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</si>
  <si>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</si>
  <si>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</si>
  <si>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</si>
  <si>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</si>
  <si>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</si>
  <si>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</si>
  <si>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</si>
  <si>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</si>
  <si>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</si>
  <si>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</si>
  <si>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</si>
  <si>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</si>
  <si>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</si>
  <si>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</si>
  <si>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</si>
  <si>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</si>
  <si>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</si>
  <si>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</si>
  <si>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</si>
  <si>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</si>
  <si>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</si>
  <si>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</si>
  <si>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</si>
  <si>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</si>
  <si>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</si>
  <si>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</si>
  <si>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</si>
  <si>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</si>
  <si>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</si>
  <si>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</si>
  <si>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</si>
  <si>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</si>
  <si>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</si>
  <si>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</si>
  <si>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</si>
  <si>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</si>
  <si>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</si>
  <si>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</si>
  <si>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</si>
  <si>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</si>
  <si>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</si>
  <si>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</si>
  <si>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</si>
  <si>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</si>
  <si>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</si>
  <si>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</si>
  <si>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</si>
  <si>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</si>
  <si>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</si>
  <si>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</si>
  <si>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</si>
  <si>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</si>
  <si>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</si>
  <si>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</si>
  <si>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</si>
  <si>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</si>
  <si>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</si>
  <si>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</si>
  <si>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</si>
  <si>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</si>
  <si>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</si>
  <si>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</si>
  <si>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</si>
  <si>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</si>
  <si>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</si>
  <si>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</si>
  <si>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</si>
  <si>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</si>
  <si>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</si>
  <si>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</si>
  <si>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</si>
  <si>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</si>
  <si>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</si>
  <si>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</si>
  <si>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</si>
  <si>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</si>
  <si>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</si>
  <si>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</si>
  <si>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</si>
  <si>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</si>
  <si>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</si>
  <si>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</si>
  <si>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</si>
  <si>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</si>
  <si>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</si>
  <si>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</si>
  <si>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</si>
  <si>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</si>
  <si>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</si>
  <si>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</si>
  <si>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</si>
  <si>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</si>
  <si>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</si>
  <si>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</si>
  <si>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</si>
  <si>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</si>
  <si>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</si>
  <si>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</si>
  <si>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</si>
  <si>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</si>
  <si>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</si>
  <si>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</si>
  <si>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</si>
  <si>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</si>
  <si>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</si>
  <si>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</si>
  <si>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</si>
  <si>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</si>
  <si>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</si>
  <si>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</si>
  <si>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</si>
  <si>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</si>
  <si>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</si>
  <si>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</si>
  <si>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</si>
  <si>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</si>
  <si>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</si>
  <si>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</si>
  <si>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</si>
  <si>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</si>
  <si>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</si>
  <si>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</si>
  <si>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</si>
  <si>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</si>
  <si>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</si>
  <si>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</si>
  <si>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</si>
  <si>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</si>
  <si>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</si>
  <si>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</si>
  <si>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</si>
  <si>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</si>
  <si>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</si>
  <si>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</si>
  <si>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</si>
  <si>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</si>
  <si>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</si>
  <si>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</si>
  <si>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</si>
  <si>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</si>
  <si>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</si>
  <si>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</si>
  <si>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</si>
  <si>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</si>
  <si>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</si>
  <si>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</si>
  <si>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</si>
  <si>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</si>
  <si>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</si>
  <si>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</si>
  <si>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</si>
  <si>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</si>
  <si>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</si>
  <si>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</si>
  <si>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</si>
  <si>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</si>
  <si>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</si>
  <si>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</si>
  <si>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</si>
  <si>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</si>
  <si>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</si>
  <si>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</si>
  <si>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</si>
  <si>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</si>
  <si>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</si>
  <si>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</si>
  <si>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</si>
  <si>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</si>
  <si>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</si>
  <si>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</si>
  <si>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</si>
  <si>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</si>
  <si>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</si>
  <si>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</si>
  <si>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</si>
  <si>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</si>
  <si>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</si>
  <si>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</si>
  <si>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</si>
  <si>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</si>
  <si>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</si>
  <si>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</si>
  <si>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</si>
  <si>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</si>
  <si>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</si>
  <si>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</si>
  <si>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</si>
  <si>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</si>
  <si>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</si>
  <si>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</si>
  <si>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</si>
  <si>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</si>
  <si>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</si>
  <si>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</si>
  <si>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</si>
  <si>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</si>
  <si>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</si>
  <si>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</si>
  <si>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</si>
  <si>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</si>
  <si>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</si>
  <si>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</si>
  <si>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</si>
  <si>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</si>
  <si>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</si>
  <si>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</si>
  <si>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</si>
  <si>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</si>
  <si>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</si>
  <si>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</si>
  <si>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</si>
  <si>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</si>
  <si>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</si>
  <si>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</si>
  <si>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</si>
  <si>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</si>
  <si>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</si>
  <si>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</si>
  <si>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</si>
  <si>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</si>
  <si>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</si>
  <si>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</si>
  <si>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</si>
  <si>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</si>
  <si>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</si>
  <si>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</si>
  <si>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</si>
  <si>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</si>
  <si>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</si>
  <si>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</si>
  <si>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</si>
  <si>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</si>
  <si>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</si>
  <si>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</si>
  <si>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</si>
  <si>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</si>
  <si>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</si>
  <si>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</si>
  <si>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</si>
  <si>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</si>
  <si>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</si>
  <si>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</si>
  <si>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</si>
  <si>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</si>
  <si>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</si>
  <si>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</si>
  <si>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</si>
  <si>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</si>
  <si>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</si>
  <si>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</si>
  <si>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</si>
  <si>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</si>
  <si>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</si>
  <si>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</si>
  <si>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</si>
  <si>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</si>
  <si>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</si>
  <si>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</si>
  <si>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</si>
  <si>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</si>
  <si>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</si>
  <si>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</si>
  <si>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</si>
  <si>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</si>
  <si>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</si>
  <si>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</si>
  <si>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</si>
  <si>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</si>
  <si>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</si>
  <si>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</si>
  <si>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</si>
  <si>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</si>
  <si>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</si>
  <si>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</si>
  <si>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</si>
  <si>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</si>
  <si>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</si>
  <si>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</si>
  <si>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</si>
  <si>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</si>
  <si>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</si>
  <si>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</si>
  <si>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</si>
  <si>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</si>
  <si>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</si>
  <si>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</si>
  <si>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</si>
  <si>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</si>
  <si>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</si>
  <si>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</si>
  <si>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</si>
  <si>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</si>
  <si>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</si>
  <si>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</si>
  <si>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</si>
  <si>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</si>
  <si>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</si>
  <si>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</si>
  <si>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</si>
  <si>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</si>
  <si>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</si>
  <si>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</si>
  <si>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</si>
  <si>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</si>
  <si>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</si>
  <si>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</si>
  <si>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</si>
  <si>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</si>
  <si>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</si>
  <si>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</si>
  <si>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</si>
  <si>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</si>
  <si>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</si>
  <si>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</si>
  <si>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</si>
  <si>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</si>
  <si>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</si>
  <si>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</si>
  <si>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</si>
  <si>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</si>
  <si>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</si>
  <si>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</si>
  <si>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</si>
  <si>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</si>
  <si>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</si>
  <si>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</si>
  <si>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</si>
  <si>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</si>
  <si>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</si>
  <si>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</si>
  <si>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</si>
  <si>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</si>
  <si>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</si>
  <si>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</si>
  <si>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</si>
  <si>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</si>
  <si>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</si>
  <si>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</si>
  <si>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</si>
  <si>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</si>
  <si>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</si>
  <si>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</si>
  <si>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</si>
  <si>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</si>
  <si>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</si>
  <si>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</si>
  <si>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</si>
  <si>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</si>
  <si>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</si>
  <si>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</si>
  <si>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</si>
  <si>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</si>
  <si>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</si>
  <si>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</si>
  <si>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</si>
  <si>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</si>
  <si>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</si>
  <si>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</si>
  <si>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</si>
  <si>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</si>
  <si>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</si>
  <si>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</si>
  <si>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</si>
  <si>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</si>
  <si>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</si>
  <si>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</si>
  <si>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</si>
  <si>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</si>
  <si>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</si>
  <si>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</si>
  <si>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</si>
  <si>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</si>
  <si>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</si>
  <si>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</si>
  <si>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</si>
  <si>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</si>
  <si>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</si>
  <si>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</si>
  <si>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</si>
  <si>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</si>
  <si>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</si>
  <si>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</si>
  <si>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</si>
  <si>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</si>
  <si>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</si>
  <si>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</si>
  <si>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</si>
  <si>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</si>
  <si>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</si>
  <si>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</si>
  <si>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</si>
  <si>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</si>
  <si>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</si>
  <si>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</si>
  <si>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</si>
  <si>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</si>
  <si>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</si>
  <si>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</si>
  <si>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</si>
  <si>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</si>
  <si>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</si>
  <si>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</si>
  <si>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</si>
  <si>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</si>
  <si>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</si>
  <si>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</si>
  <si>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</si>
  <si>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</si>
  <si>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</si>
  <si>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</si>
  <si>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</si>
  <si>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</si>
  <si>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</si>
  <si>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</si>
  <si>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</si>
  <si>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</si>
  <si>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</si>
  <si>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</si>
  <si>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</si>
  <si>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</si>
  <si>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</si>
  <si>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</si>
  <si>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</si>
  <si>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</si>
  <si>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</si>
  <si>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</si>
  <si>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</si>
  <si>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</si>
  <si>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</si>
  <si>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</si>
  <si>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</si>
  <si>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</si>
  <si>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</si>
  <si>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</si>
  <si>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</si>
  <si>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</si>
  <si>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</si>
  <si>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</si>
  <si>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</si>
  <si>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</si>
  <si>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</si>
  <si>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</si>
  <si>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</si>
  <si>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</si>
  <si>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</si>
  <si>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</si>
  <si>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</si>
  <si>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</si>
  <si>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</si>
  <si>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</si>
  <si>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</si>
  <si>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</si>
  <si>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</si>
  <si>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</si>
  <si>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</si>
  <si>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</si>
  <si>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</si>
  <si>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</si>
  <si>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</si>
  <si>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</si>
  <si>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</si>
  <si>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</si>
  <si>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</si>
  <si>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</si>
  <si>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</si>
  <si>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</si>
  <si>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</si>
  <si>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</si>
  <si>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</si>
  <si>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</si>
  <si>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</si>
  <si>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</si>
  <si>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</si>
  <si>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</si>
  <si>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</si>
  <si>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</si>
  <si>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</si>
  <si>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</si>
  <si>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</si>
  <si>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</si>
  <si>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</si>
  <si>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</si>
  <si>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</si>
  <si>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</si>
  <si>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</si>
  <si>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</si>
  <si>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</si>
  <si>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</si>
  <si>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</si>
  <si>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</si>
  <si>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</si>
  <si>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</si>
  <si>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</si>
  <si>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</si>
  <si>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</si>
  <si>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</si>
  <si>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</si>
  <si>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</si>
  <si>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</si>
  <si>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</si>
  <si>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</si>
  <si>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</si>
  <si>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</si>
  <si>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</si>
  <si>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</si>
  <si>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</si>
  <si>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</si>
  <si>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</si>
  <si>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</si>
  <si>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</si>
  <si>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</si>
  <si>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</si>
  <si>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</si>
  <si>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</si>
  <si>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</si>
  <si>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</si>
  <si>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</si>
  <si>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</si>
  <si>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</si>
  <si>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</si>
  <si>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</si>
  <si>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</si>
  <si>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</si>
  <si>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</si>
  <si>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</si>
  <si>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</si>
  <si>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</si>
  <si>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</si>
  <si>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</si>
  <si>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</si>
  <si>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</si>
  <si>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</si>
  <si>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</si>
  <si>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</si>
  <si>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</si>
  <si>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</si>
  <si>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</si>
  <si>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</si>
  <si>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</si>
  <si>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</si>
  <si>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</si>
  <si>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</si>
  <si>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</si>
  <si>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</si>
  <si>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</si>
  <si>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</si>
  <si>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</si>
  <si>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</si>
  <si>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</si>
  <si>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</si>
  <si>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</si>
  <si>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</si>
  <si>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</si>
  <si>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</si>
  <si>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</si>
  <si>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</si>
  <si>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</si>
  <si>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</si>
  <si>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</si>
  <si>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</si>
  <si>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</si>
  <si>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</si>
  <si>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</si>
  <si>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</si>
  <si>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</si>
  <si>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</si>
  <si>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</si>
  <si>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</si>
  <si>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</si>
  <si>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</si>
  <si>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</si>
  <si>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</si>
  <si>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</si>
  <si>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</si>
  <si>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</si>
  <si>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</si>
  <si>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</si>
  <si>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</si>
  <si>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</si>
  <si>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</si>
  <si>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</si>
  <si>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</si>
  <si>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</si>
  <si>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</si>
  <si>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</si>
  <si>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</si>
  <si>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</si>
  <si>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</si>
  <si>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</si>
  <si>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</si>
  <si>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</si>
  <si>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</si>
  <si>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</si>
  <si>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</si>
  <si>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</si>
  <si>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</si>
  <si>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</si>
  <si>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</si>
  <si>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</si>
  <si>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</si>
  <si>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</si>
  <si>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</si>
  <si>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</si>
  <si>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</si>
  <si>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</si>
  <si>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</si>
  <si>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</si>
  <si>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</si>
  <si>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</si>
  <si>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</si>
  <si>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</si>
  <si>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</si>
  <si>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</si>
  <si>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</si>
  <si>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</si>
  <si>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</si>
  <si>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</si>
  <si>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</si>
  <si>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</si>
  <si>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</si>
  <si>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</si>
  <si>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</si>
  <si>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</si>
  <si>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</si>
  <si>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</si>
  <si>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</si>
  <si>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</si>
  <si>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</si>
  <si>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</si>
  <si>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</si>
  <si>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</si>
  <si>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</si>
  <si>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</si>
  <si>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</si>
  <si>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</si>
  <si>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</si>
  <si>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</si>
  <si>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</si>
  <si>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</si>
  <si>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</si>
  <si>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</si>
  <si>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</si>
  <si>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</si>
  <si>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</si>
  <si>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</si>
  <si>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</si>
  <si>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</si>
  <si>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</si>
  <si>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</si>
  <si>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</si>
  <si>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</si>
  <si>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</si>
  <si>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</si>
  <si>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</si>
  <si>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</si>
  <si>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</si>
  <si>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</si>
  <si>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</si>
  <si>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</si>
  <si>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</si>
  <si>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</si>
  <si>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</si>
  <si>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</si>
  <si>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</si>
  <si>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</si>
  <si>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</si>
  <si>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</si>
  <si>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</si>
  <si>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</si>
  <si>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</si>
  <si>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</si>
  <si>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</si>
  <si>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</si>
  <si>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</si>
  <si>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</si>
  <si>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</si>
  <si>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</si>
  <si>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</si>
  <si>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</si>
  <si>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</si>
  <si>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</si>
  <si>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</si>
  <si>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</si>
  <si>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</si>
  <si>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</si>
  <si>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</si>
  <si>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</si>
  <si>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</si>
  <si>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</si>
  <si>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</si>
  <si>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</si>
  <si>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</si>
  <si>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</si>
  <si>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</si>
  <si>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</si>
  <si>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</si>
  <si>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</si>
  <si>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</si>
  <si>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</si>
  <si>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</si>
  <si>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</si>
  <si>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</si>
  <si>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</si>
  <si>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</si>
  <si>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</si>
  <si>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</si>
  <si>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</si>
  <si>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</si>
  <si>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</si>
  <si>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</si>
  <si>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</si>
  <si>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</si>
  <si>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</si>
  <si>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</si>
  <si>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</si>
  <si>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</si>
  <si>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</si>
  <si>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</si>
  <si>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</si>
  <si>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</si>
  <si>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</si>
  <si>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</si>
  <si>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</si>
  <si>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</si>
  <si>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</si>
  <si>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</si>
  <si>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</si>
  <si>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</si>
  <si>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</si>
  <si>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</si>
  <si>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</si>
  <si>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</si>
  <si>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</si>
  <si>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</si>
  <si>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</si>
  <si>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</si>
  <si>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</si>
  <si>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</si>
  <si>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</si>
  <si>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</si>
  <si>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</si>
  <si>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</si>
  <si>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</si>
  <si>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</si>
  <si>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</si>
  <si>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</si>
  <si>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</si>
  <si>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</si>
  <si>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</si>
  <si>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</si>
  <si>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</si>
  <si>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</si>
  <si>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</si>
  <si>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</si>
  <si>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</si>
  <si>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</si>
  <si>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</si>
  <si>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</si>
  <si>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</si>
  <si>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</si>
  <si>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</si>
  <si>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</si>
  <si>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</si>
  <si>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</si>
  <si>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</si>
  <si>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</si>
  <si>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</si>
  <si>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</si>
  <si>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</si>
  <si>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</si>
  <si>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</si>
  <si>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</si>
  <si>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</si>
  <si>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</si>
  <si>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</si>
  <si>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</si>
  <si>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</si>
  <si>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</si>
  <si>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</si>
  <si>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</si>
  <si>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</si>
  <si>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</si>
  <si>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</si>
  <si>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</si>
  <si>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</si>
  <si>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</si>
  <si>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</si>
  <si>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</si>
  <si>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</si>
  <si>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</si>
  <si>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</si>
  <si>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</si>
  <si>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</si>
  <si>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</si>
  <si>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</si>
  <si>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</si>
  <si>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</si>
  <si>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</si>
  <si>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</si>
  <si>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</si>
  <si>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</si>
  <si>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</si>
  <si>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</si>
  <si>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</si>
  <si>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</si>
  <si>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</si>
  <si>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</si>
  <si>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</si>
  <si>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</si>
  <si>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</si>
  <si>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</si>
  <si>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</si>
  <si>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</si>
  <si>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</si>
  <si>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</si>
  <si>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</si>
  <si>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</si>
  <si>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</si>
  <si>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</si>
  <si>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</si>
  <si>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</si>
  <si>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</si>
  <si>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</si>
  <si>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</si>
  <si>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</si>
  <si>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</si>
  <si>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</si>
  <si>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</si>
  <si>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</si>
  <si>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</si>
  <si>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</si>
  <si>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</si>
  <si>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</si>
  <si>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</si>
  <si>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</si>
  <si>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</si>
  <si>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</si>
  <si>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</si>
  <si>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</si>
  <si>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</si>
  <si>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</si>
  <si>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</si>
  <si>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</si>
  <si>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</si>
  <si>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</si>
  <si>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</si>
  <si>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</si>
  <si>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</si>
  <si>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</si>
  <si>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</si>
  <si>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</si>
  <si>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</si>
  <si>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</si>
  <si>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</si>
  <si>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</si>
  <si>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</si>
  <si>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</si>
  <si>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</si>
  <si>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</si>
  <si>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</si>
  <si>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</si>
  <si>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</si>
  <si>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</si>
  <si>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</si>
  <si>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</si>
  <si>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</si>
  <si>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</si>
  <si>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</si>
  <si>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</si>
  <si>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</si>
  <si>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</si>
  <si>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</si>
  <si>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</si>
  <si>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</si>
  <si>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</si>
  <si>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</si>
  <si>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</si>
  <si>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</si>
  <si>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</si>
  <si>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</si>
  <si>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</si>
  <si>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</si>
  <si>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</si>
  <si>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</si>
  <si>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</si>
  <si>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</si>
  <si>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</si>
  <si>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</si>
  <si>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</si>
  <si>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</si>
  <si>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</si>
  <si>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</si>
  <si>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</si>
  <si>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</si>
  <si>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</si>
  <si>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</si>
  <si>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</si>
  <si>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</si>
  <si>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</si>
  <si>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</si>
  <si>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</si>
  <si>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</si>
  <si>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</si>
  <si>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</si>
  <si>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</si>
  <si>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</si>
  <si>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</si>
  <si>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</si>
  <si>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</si>
  <si>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</si>
  <si>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</si>
  <si>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</si>
  <si>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</si>
  <si>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</si>
  <si>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</si>
  <si>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</si>
  <si>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</si>
  <si>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</si>
  <si>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</si>
  <si>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</si>
  <si>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</si>
  <si>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</si>
  <si>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</si>
  <si>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</si>
  <si>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</si>
  <si>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</si>
  <si>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</si>
  <si>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</si>
  <si>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</si>
  <si>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</si>
  <si>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</si>
  <si>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</si>
  <si>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</si>
  <si>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</si>
  <si>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</si>
  <si>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</si>
  <si>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</si>
  <si>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</si>
  <si>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</si>
  <si>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</si>
  <si>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</si>
  <si>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</si>
  <si>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</si>
  <si>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</si>
  <si>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</si>
  <si>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</si>
  <si>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</si>
  <si>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</si>
  <si>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</si>
  <si>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</si>
  <si>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</si>
  <si>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</si>
  <si>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</si>
  <si>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</si>
  <si>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</si>
  <si>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</si>
  <si>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</si>
  <si>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</si>
  <si>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</si>
  <si>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</si>
  <si>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</si>
  <si>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</si>
  <si>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</si>
  <si>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</si>
  <si>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</si>
  <si>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</si>
  <si>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</si>
  <si>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</si>
  <si>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</si>
  <si>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</si>
  <si>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</si>
  <si>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</si>
  <si>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</si>
  <si>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</si>
  <si>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</si>
  <si>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</si>
  <si>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</si>
  <si>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</si>
  <si>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</si>
  <si>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</si>
  <si>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</si>
  <si>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</si>
  <si>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</si>
  <si>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</si>
  <si>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</si>
  <si>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</si>
  <si>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</si>
  <si>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</si>
  <si>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</si>
  <si>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</si>
  <si>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</si>
  <si>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</si>
  <si>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</si>
  <si>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</si>
  <si>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</si>
  <si>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</si>
  <si>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</si>
  <si>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</si>
  <si>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</si>
  <si>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</si>
  <si>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</si>
  <si>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</si>
  <si>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</si>
  <si>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</si>
  <si>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</si>
  <si>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</si>
  <si>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</si>
  <si>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</si>
  <si>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</si>
  <si>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</si>
  <si>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</si>
  <si>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</si>
  <si>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</si>
  <si>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</si>
  <si>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</si>
  <si>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</si>
  <si>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</si>
  <si>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</si>
  <si>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</si>
  <si>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</si>
  <si>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</si>
  <si>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</si>
  <si>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</si>
  <si>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</si>
  <si>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</si>
  <si>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</si>
  <si>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</si>
  <si>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</si>
  <si>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</si>
  <si>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</si>
  <si>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</si>
  <si>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</si>
  <si>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</si>
  <si>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</si>
  <si>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</si>
  <si>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</si>
  <si>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</si>
  <si>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</si>
  <si>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</si>
  <si>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</si>
  <si>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</si>
  <si>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</si>
  <si>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</si>
  <si>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</si>
  <si>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</si>
  <si>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</si>
  <si>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</si>
  <si>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</si>
  <si>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</si>
  <si>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</si>
  <si>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</si>
  <si>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</si>
  <si>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</si>
  <si>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</si>
  <si>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</si>
  <si>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</si>
  <si>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</si>
  <si>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</si>
  <si>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</si>
  <si>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</si>
  <si>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</si>
  <si>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</si>
  <si>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</si>
  <si>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</si>
  <si>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</si>
  <si>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</si>
  <si>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</si>
  <si>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</si>
  <si>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</si>
  <si>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</si>
  <si>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</si>
  <si>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</si>
  <si>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</si>
  <si>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</si>
  <si>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</si>
  <si>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</si>
  <si>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</si>
  <si>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</si>
  <si>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</si>
  <si>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</si>
  <si>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</si>
  <si>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</si>
  <si>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</si>
  <si>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</si>
  <si>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</si>
  <si>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</si>
  <si>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</si>
  <si>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</si>
  <si>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</si>
  <si>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</si>
  <si>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</si>
  <si>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</si>
  <si>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</si>
  <si>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</si>
  <si>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</si>
  <si>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</si>
  <si>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</si>
  <si>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</si>
  <si>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</si>
  <si>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</si>
  <si>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</si>
  <si>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</si>
  <si>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</si>
  <si>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</si>
  <si>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</si>
  <si>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</si>
  <si>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</si>
  <si>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</si>
  <si>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</si>
  <si>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</si>
  <si>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</si>
  <si>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</si>
  <si>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</si>
  <si>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</si>
  <si>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</si>
  <si>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</si>
  <si>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</si>
  <si>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</si>
  <si>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</si>
  <si>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</si>
  <si>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</si>
  <si>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</si>
  <si>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</si>
  <si>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</si>
  <si>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</si>
  <si>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</si>
  <si>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</si>
  <si>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</si>
  <si>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</si>
  <si>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</si>
  <si>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</si>
  <si>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</si>
  <si>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</si>
  <si>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</si>
  <si>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</si>
  <si>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</si>
  <si>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</si>
  <si>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</si>
  <si>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</si>
  <si>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</si>
  <si>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</si>
  <si>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</si>
  <si>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</si>
  <si>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</si>
  <si>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</si>
  <si>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</si>
  <si>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</si>
  <si>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</si>
  <si>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</si>
  <si>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</si>
  <si>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</si>
  <si>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</si>
  <si>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</si>
  <si>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</si>
  <si>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</si>
  <si>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</si>
  <si>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</si>
  <si>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</si>
  <si>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</si>
  <si>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</si>
  <si>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</si>
  <si>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</si>
  <si>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</si>
  <si>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</si>
  <si>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</si>
  <si>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</si>
  <si>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</si>
  <si>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</si>
  <si>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</si>
  <si>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</si>
  <si>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</si>
  <si>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</si>
  <si>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</si>
  <si>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</si>
  <si>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</si>
  <si>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</si>
  <si>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</si>
  <si>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</si>
  <si>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</si>
  <si>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</si>
  <si>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</si>
  <si>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</si>
  <si>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</si>
  <si>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</si>
  <si>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</si>
  <si>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</si>
  <si>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</si>
  <si>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</si>
  <si>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</si>
  <si>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</si>
  <si>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</si>
  <si>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</si>
  <si>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</si>
  <si>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</si>
  <si>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</si>
  <si>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</si>
  <si>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</si>
  <si>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</si>
  <si>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</si>
  <si>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</si>
  <si>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</si>
  <si>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</si>
  <si>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</si>
  <si>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</si>
  <si>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</si>
  <si>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</si>
  <si>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</si>
  <si>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</si>
  <si>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</si>
  <si>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</si>
  <si>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</si>
  <si>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</si>
  <si>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</si>
  <si>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</si>
  <si>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</si>
  <si>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</si>
  <si>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</si>
  <si>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</si>
  <si>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</si>
  <si>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</si>
  <si>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</si>
  <si>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</si>
  <si>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</si>
  <si>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</si>
  <si>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</si>
  <si>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</si>
  <si>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</si>
  <si>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</si>
  <si>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</si>
  <si>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</si>
  <si>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</si>
  <si>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</si>
  <si>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</si>
  <si>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</si>
  <si>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</si>
  <si>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</si>
  <si>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</si>
  <si>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</si>
  <si>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</si>
  <si>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</si>
  <si>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</si>
  <si>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</si>
  <si>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</si>
  <si>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</si>
  <si>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</si>
  <si>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</si>
  <si>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</si>
  <si>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</si>
  <si>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</si>
  <si>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</si>
  <si>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</si>
  <si>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</si>
  <si>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</si>
  <si>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</si>
  <si>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</si>
  <si>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</si>
  <si>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</si>
  <si>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</si>
  <si>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</si>
  <si>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</si>
  <si>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</si>
  <si>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</si>
  <si>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</si>
  <si>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</si>
  <si>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</si>
  <si>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</si>
  <si>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</si>
  <si>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</si>
  <si>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</si>
  <si>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</si>
  <si>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</si>
  <si>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</si>
  <si>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</si>
  <si>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</si>
  <si>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</si>
  <si>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</si>
  <si>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</si>
  <si>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</si>
  <si>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</si>
  <si>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</si>
  <si>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</si>
  <si>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</si>
  <si>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</si>
  <si>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</si>
  <si>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</si>
  <si>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</si>
  <si>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</si>
  <si>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</si>
  <si>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</si>
  <si>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</si>
  <si>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</si>
  <si>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</si>
  <si>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</si>
  <si>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</si>
  <si>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</si>
  <si>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</si>
  <si>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</si>
  <si>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</si>
  <si>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</si>
  <si>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</si>
  <si>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</si>
  <si>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</si>
  <si>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</si>
  <si>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</si>
  <si>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</si>
  <si>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</si>
  <si>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</si>
  <si>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</si>
  <si>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</si>
  <si>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</si>
  <si>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</si>
  <si>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</si>
  <si>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</si>
  <si>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</si>
  <si>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</si>
  <si>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</si>
  <si>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</si>
  <si>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</si>
  <si>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</si>
  <si>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</si>
  <si>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</si>
  <si>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</si>
  <si>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</si>
  <si>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</si>
  <si>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</si>
  <si>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</si>
  <si>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</si>
  <si>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</si>
  <si>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</si>
  <si>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</si>
  <si>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</si>
  <si>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</si>
  <si>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</si>
  <si>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</si>
  <si>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</si>
  <si>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</si>
  <si>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</si>
  <si>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</si>
  <si>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</si>
  <si>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</si>
  <si>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</si>
  <si>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</si>
  <si>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</si>
  <si>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</si>
  <si>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</si>
  <si>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</si>
  <si>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</si>
  <si>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</si>
  <si>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</si>
  <si>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</si>
  <si>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</si>
  <si>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</si>
  <si>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</si>
  <si>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</si>
  <si>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</si>
  <si>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</si>
  <si>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</si>
  <si>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</si>
  <si>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</si>
  <si>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</si>
  <si>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</si>
  <si>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</si>
  <si>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</si>
  <si>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</si>
  <si>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</si>
  <si>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</si>
  <si>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</si>
  <si>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</si>
  <si>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</si>
  <si>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</si>
  <si>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</si>
  <si>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</si>
  <si>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</si>
  <si>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</si>
  <si>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</si>
  <si>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</si>
  <si>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</si>
  <si>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</si>
  <si>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</si>
  <si>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</si>
  <si>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</si>
  <si>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</si>
  <si>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</si>
  <si>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</si>
  <si>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</si>
  <si>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</si>
  <si>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</si>
  <si>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</si>
  <si>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</si>
  <si>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</si>
  <si>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</si>
  <si>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</si>
  <si>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</si>
  <si>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</si>
  <si>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</si>
  <si>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</si>
  <si>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</si>
  <si>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</si>
  <si>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</si>
  <si>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</si>
  <si>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</si>
  <si>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</si>
  <si>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</si>
  <si>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</si>
  <si>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</si>
  <si>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</si>
  <si>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</si>
  <si>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</si>
  <si>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</si>
  <si>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</si>
  <si>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</si>
  <si>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</si>
  <si>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</si>
  <si>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</si>
  <si>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</si>
  <si>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</si>
  <si>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</si>
  <si>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</si>
  <si>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</si>
  <si>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</si>
  <si>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</si>
  <si>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</si>
  <si>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</si>
  <si>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</si>
  <si>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</si>
  <si>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</si>
  <si>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</si>
  <si>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</si>
  <si>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</si>
  <si>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</si>
  <si>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</si>
  <si>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</si>
  <si>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</si>
  <si>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</si>
  <si>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</si>
  <si>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</si>
  <si>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</si>
  <si>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</si>
  <si>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</si>
  <si>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</si>
  <si>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</si>
  <si>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</si>
  <si>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</si>
  <si>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</si>
  <si>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</si>
  <si>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</si>
  <si>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</si>
  <si>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</si>
  <si>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</si>
  <si>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</si>
  <si>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</si>
  <si>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</si>
  <si>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</si>
  <si>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</si>
  <si>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</si>
  <si>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</si>
  <si>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</si>
  <si>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</si>
  <si>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</si>
  <si>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</si>
  <si>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</si>
  <si>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</si>
  <si>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</si>
  <si>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</si>
  <si>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</si>
  <si>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</si>
  <si>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</si>
  <si>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</si>
  <si>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</si>
  <si>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</si>
  <si>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</si>
  <si>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</si>
  <si>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</si>
  <si>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</si>
  <si>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</si>
  <si>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</si>
  <si>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</si>
  <si>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</si>
  <si>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</si>
  <si>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</si>
  <si>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</si>
  <si>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</si>
  <si>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</si>
  <si>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</si>
  <si>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</si>
  <si>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</si>
  <si>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</si>
  <si>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</si>
  <si>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</si>
  <si>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</si>
  <si>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</si>
  <si>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</si>
  <si>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</si>
  <si>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</si>
  <si>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</si>
  <si>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</si>
  <si>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</si>
  <si>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</si>
  <si>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</si>
  <si>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</si>
  <si>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</si>
  <si>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</si>
  <si>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</si>
  <si>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</si>
  <si>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</si>
  <si>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</si>
  <si>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</si>
  <si>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</si>
  <si>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</si>
  <si>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</si>
  <si>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</si>
  <si>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</si>
  <si>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</si>
  <si>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</si>
  <si>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</si>
  <si>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</si>
  <si>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</si>
  <si>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</si>
  <si>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</si>
  <si>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</si>
  <si>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</si>
  <si>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</si>
  <si>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</si>
  <si>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</si>
  <si>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</si>
  <si>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</si>
  <si>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</si>
  <si>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</si>
  <si>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</si>
  <si>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</si>
  <si>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</si>
  <si>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</si>
  <si>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</si>
  <si>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</si>
  <si>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</si>
  <si>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</si>
  <si>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</si>
  <si>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</si>
  <si>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</si>
  <si>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</si>
  <si>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</si>
  <si>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</si>
  <si>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</si>
  <si>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</si>
  <si>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</si>
  <si>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</si>
  <si>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</si>
  <si>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</si>
  <si>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</si>
  <si>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</si>
  <si>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</si>
  <si>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</si>
  <si>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</si>
  <si>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</si>
  <si>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</si>
  <si>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</si>
  <si>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</si>
  <si>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</si>
  <si>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</si>
  <si>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</si>
  <si>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</si>
  <si>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</si>
  <si>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</si>
  <si>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</si>
  <si>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</si>
  <si>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</si>
  <si>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</si>
  <si>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</si>
  <si>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</si>
  <si>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</si>
  <si>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</si>
  <si>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</si>
  <si>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</si>
  <si>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</si>
  <si>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</si>
  <si>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</si>
  <si>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</si>
  <si>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</si>
  <si>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</si>
  <si>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</si>
  <si>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</si>
  <si>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</si>
  <si>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</si>
  <si>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</si>
  <si>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</si>
  <si>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</si>
  <si>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</si>
  <si>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</si>
  <si>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</si>
  <si>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</si>
  <si>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</si>
  <si>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</si>
  <si>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</si>
  <si>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</si>
  <si>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</si>
  <si>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</si>
  <si>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</si>
  <si>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</si>
  <si>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</si>
  <si>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</si>
  <si>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</si>
  <si>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</si>
  <si>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</si>
  <si>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</si>
  <si>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</si>
  <si>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</si>
  <si>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</si>
  <si>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</si>
  <si>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</si>
  <si>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</si>
  <si>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</si>
  <si>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</si>
  <si>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</si>
  <si>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</si>
  <si>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</si>
  <si>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</si>
  <si>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</si>
  <si>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</si>
  <si>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</si>
  <si>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</si>
  <si>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</si>
  <si>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</si>
  <si>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</si>
  <si>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</si>
  <si>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</si>
  <si>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</si>
  <si>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</si>
  <si>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</si>
  <si>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</si>
  <si>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</si>
  <si>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</si>
  <si>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</si>
  <si>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</si>
  <si>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</si>
  <si>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</si>
  <si>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</si>
  <si>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</si>
  <si>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</si>
  <si>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</si>
  <si>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</si>
  <si>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</si>
  <si>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</si>
  <si>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</si>
  <si>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</si>
  <si>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</si>
  <si>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</si>
  <si>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</si>
  <si>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</si>
  <si>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</si>
  <si>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</si>
  <si>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</si>
  <si>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</si>
  <si>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</si>
  <si>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</si>
  <si>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</si>
  <si>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</si>
  <si>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</si>
  <si>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</si>
  <si>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</si>
  <si>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</si>
  <si>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</si>
  <si>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</si>
  <si>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</si>
  <si>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</si>
  <si>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</si>
  <si>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</si>
  <si>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</si>
  <si>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</si>
  <si>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</si>
  <si>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</si>
  <si>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</si>
  <si>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</si>
  <si>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</si>
  <si>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</si>
  <si>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</si>
  <si>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</si>
  <si>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</si>
  <si>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</si>
  <si>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</si>
  <si>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</si>
  <si>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</si>
  <si>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</si>
  <si>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</si>
  <si>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</si>
  <si>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</si>
  <si>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</si>
  <si>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</si>
  <si>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</si>
  <si>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</si>
  <si>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</si>
  <si>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</si>
  <si>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</si>
  <si>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</si>
  <si>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</si>
  <si>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</si>
  <si>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</si>
  <si>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</si>
  <si>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</si>
  <si>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</si>
  <si>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</si>
  <si>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</si>
  <si>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</si>
  <si>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</si>
  <si>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</si>
  <si>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</si>
  <si>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</si>
  <si>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</si>
  <si>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</si>
  <si>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</si>
  <si>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</si>
  <si>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</si>
  <si>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</si>
  <si>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</si>
  <si>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</si>
  <si>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</si>
  <si>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</si>
  <si>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</si>
  <si>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</si>
  <si>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</si>
  <si>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</si>
  <si>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</si>
  <si>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</si>
  <si>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</si>
  <si>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</si>
  <si>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</si>
  <si>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</si>
  <si>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</si>
  <si>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</si>
  <si>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</si>
  <si>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</si>
  <si>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</si>
  <si>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</si>
  <si>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</si>
  <si>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</si>
  <si>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</si>
  <si>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</si>
  <si>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</si>
  <si>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</si>
  <si>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</si>
  <si>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</si>
  <si>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</si>
  <si>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</si>
  <si>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</si>
  <si>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</si>
  <si>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</si>
  <si>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</si>
  <si>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</si>
  <si>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</si>
  <si>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</si>
  <si>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</si>
  <si>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</si>
  <si>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</si>
  <si>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</si>
  <si>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</si>
  <si>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</si>
  <si>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</si>
  <si>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</si>
  <si>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</si>
  <si>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</si>
  <si>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</si>
  <si>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</si>
  <si>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</si>
  <si>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</si>
  <si>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</si>
  <si>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</si>
  <si>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</si>
  <si>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</si>
  <si>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</si>
  <si>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</si>
  <si>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</si>
  <si>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</si>
  <si>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</si>
  <si>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</si>
  <si>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</si>
  <si>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</si>
  <si>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</si>
  <si>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</si>
  <si>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</si>
  <si>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</si>
  <si>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</si>
  <si>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</si>
  <si>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</si>
  <si>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</si>
  <si>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</si>
  <si>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</si>
  <si>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</si>
  <si>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</si>
  <si>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</si>
  <si>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</si>
  <si>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</si>
  <si>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</si>
  <si>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</si>
  <si>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</si>
  <si>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</si>
  <si>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</si>
  <si>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</si>
  <si>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</si>
  <si>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</si>
  <si>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</si>
  <si>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</si>
  <si>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</si>
  <si>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</si>
  <si>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</si>
  <si>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</si>
  <si>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</si>
  <si>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</si>
  <si>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</si>
  <si>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</si>
  <si>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</si>
  <si>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</si>
  <si>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</si>
  <si>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</si>
  <si>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</si>
  <si>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</si>
  <si>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</si>
  <si>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</si>
  <si>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</si>
  <si>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</si>
  <si>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</si>
  <si>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</si>
  <si>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</si>
  <si>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</si>
  <si>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</si>
  <si>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</si>
  <si>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</si>
  <si>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</si>
  <si>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</si>
  <si>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</si>
  <si>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</si>
  <si>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</si>
  <si>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</si>
  <si>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</si>
  <si>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</si>
  <si>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</si>
  <si>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</si>
  <si>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</si>
  <si>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</si>
  <si>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</si>
  <si>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</si>
  <si>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</si>
  <si>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</si>
  <si>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</si>
  <si>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</si>
  <si>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</si>
  <si>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</si>
  <si>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</si>
  <si>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</si>
  <si>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</si>
  <si>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</si>
  <si>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</si>
  <si>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</si>
  <si>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</si>
  <si>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</si>
  <si>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</si>
  <si>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</si>
  <si>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</si>
  <si>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</si>
  <si>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</si>
  <si>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</si>
  <si>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</si>
  <si>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</si>
  <si>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</si>
  <si>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</si>
  <si>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</si>
  <si>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</si>
  <si>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</si>
  <si>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</si>
  <si>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</si>
  <si>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</si>
  <si>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</si>
  <si>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</si>
  <si>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</si>
  <si>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</si>
  <si>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</si>
  <si>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</si>
  <si>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</si>
  <si>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</si>
  <si>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</si>
  <si>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</si>
  <si>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</si>
  <si>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</si>
  <si>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</si>
  <si>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</si>
  <si>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</si>
  <si>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</si>
  <si>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</si>
  <si>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</si>
  <si>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</si>
  <si>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</si>
  <si>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</si>
  <si>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</si>
  <si>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</si>
  <si>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</si>
  <si>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</si>
  <si>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</si>
  <si>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</si>
  <si>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</si>
  <si>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</si>
  <si>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</si>
  <si>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</si>
  <si>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</si>
  <si>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</si>
  <si>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</si>
  <si>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</si>
  <si>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</si>
  <si>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</si>
  <si>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</si>
  <si>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</si>
  <si>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</si>
  <si>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</si>
  <si>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</si>
  <si>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</si>
  <si>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</si>
  <si>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</si>
  <si>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</si>
  <si>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</si>
  <si>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</si>
  <si>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</si>
  <si>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</si>
  <si>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</si>
  <si>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</si>
  <si>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</si>
  <si>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</si>
  <si>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</si>
  <si>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</si>
  <si>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</si>
  <si>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</si>
  <si>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</si>
  <si>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</si>
  <si>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</si>
  <si>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</si>
  <si>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</si>
  <si>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</si>
  <si>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</si>
  <si>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</si>
  <si>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</si>
  <si>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</si>
  <si>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</si>
  <si>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</si>
  <si>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</si>
  <si>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</si>
  <si>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</si>
  <si>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</si>
  <si>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</si>
  <si>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</si>
  <si>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</si>
  <si>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</si>
  <si>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</si>
  <si>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</si>
  <si>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</si>
  <si>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</si>
  <si>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</si>
  <si>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</si>
  <si>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</si>
  <si>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</si>
  <si>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</si>
  <si>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</si>
  <si>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</si>
  <si>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</si>
  <si>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</si>
  <si>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</si>
  <si>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</si>
  <si>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</si>
  <si>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</si>
  <si>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</si>
  <si>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</si>
  <si>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</si>
  <si>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</si>
  <si>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</si>
  <si>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</si>
  <si>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</si>
  <si>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</si>
  <si>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</si>
  <si>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</si>
  <si>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</si>
  <si>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</si>
  <si>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</si>
  <si>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</si>
  <si>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</si>
  <si>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</si>
  <si>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</si>
  <si>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</si>
  <si>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</si>
  <si>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</si>
  <si>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</si>
  <si>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</si>
  <si>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</si>
  <si>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</si>
  <si>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</si>
  <si>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</si>
  <si>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</si>
  <si>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</si>
  <si>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</si>
  <si>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</si>
  <si>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</si>
  <si>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</si>
  <si>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</si>
  <si>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</si>
  <si>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</si>
  <si>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</si>
  <si>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</si>
  <si>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</si>
  <si>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</si>
  <si>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</si>
  <si>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</si>
  <si>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</si>
  <si>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</si>
  <si>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</si>
  <si>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</si>
  <si>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</si>
  <si>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</si>
  <si>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</si>
  <si>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</si>
  <si>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</si>
  <si>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</si>
  <si>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</si>
  <si>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</si>
  <si>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</si>
  <si>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</si>
  <si>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</si>
  <si>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</si>
  <si>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</si>
  <si>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</si>
  <si>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</si>
  <si>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</si>
  <si>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</si>
  <si>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</si>
  <si>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</si>
  <si>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</si>
  <si>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PCM-20251114-00000043</t>
  </si>
  <si>
    <t>ETA 40 Min</t>
  </si>
  <si>
    <t xml:space="preserve"> PCM-20250215-00000830 </t>
  </si>
  <si>
    <t>LTE site still down and  site located in aramco area access issue need special permission</t>
  </si>
  <si>
    <t>PCM-20251114-00000023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</si>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</sst>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9" borderId="8"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312.09976157407073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0" ca="1" si="0">IFERROR(NOW()-F3,"")</f>
        <v>45975.048187499997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45975.048187499997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45975.048187499997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45975.048187499997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45975.048187499997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45975.048187499997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45975.048187499997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45975.048187499997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45975.048187499997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45975.048187499997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45975.048187499997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45975.048187499997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45975.048187499997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45975.048187499997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45975.048187499997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45975.048187499997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45975.048187499997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45975.048187499997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45975.048187499997</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45975.048187499997</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45975.048187499997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45975.048187499997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45975.048187499997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45975.048187499997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45975.048187499997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45975.048187499997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45975.048187499997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45975.048187499997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45975.048187499997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45975.048187499997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45975.048187499997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45975.048187499997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45975.048187499997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45975.048187499997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45975.048187499997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45975.048187499997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45975.048187499997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45975.048187499997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45975.048187499997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45975.048187499997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45975.048187499997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45975.048187499997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45975.048187499997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45975.048187499997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45975.048187499997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45975.048187499997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45975.048187499997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45975.048187499997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45975.048187499997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45975.048187499997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45975.048187499997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45975.048187499997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45975.048187499997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45975.048187499997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45975.048187499997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45975.048187499997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45975.048187499997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45975.048187499997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45975.048187499997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45975.048187499997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45975.048187499997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45975.048187499997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45975.048187499997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45975.048187499997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45975.048187499997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45975.048187499997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45975.048187499997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45975.048187499997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45975.048187499997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45975.048187499997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45975.048187499997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45975.048187499997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45975.048187499997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45975.048187499997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45975.048187499997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45975.048187499997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45975.048187499997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45975.048187499997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45975.048187499997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45975.048187499997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45975.048187499997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45975.048187499997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45975.048187499997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45975.048187499997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45975.048187499997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45975.048187499997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45975.048187499997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45975.048187499997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45975.048187499997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45975.048187499997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45975.048187499997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45975.048187499997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45975.048187499997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45975.048187499997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45975.048187499997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45975.048187499997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45975.048187499997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45975.048187499997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45975.048187499997</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45975.048187499997</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31C63892-7929-4259-A5F3-146E94081850}"/>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150.04834976851998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0.44190277777670417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45975.048187499997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45975.048187499997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45975.048187499997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45975.048187499997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45975.048187499997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45975.048187499997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45975.048187499997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45975.048187499997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45975.048187499997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45975.048187499997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45975.048187499997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45975.048187499997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45975.048187499997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45975.048187499997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45975.048187499997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45975.048187499997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45975.048187499997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45975.048187499997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45975.048187499997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45975.048187499997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45975.048187499997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45975.048187499997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45975.048187499997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45975.048187499997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45975.048187499997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45975.048187499997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45975.048187499997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45975.048187499997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45975.048187499997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45975.048187499997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45975.048187499997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45975.048187499997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45975.048187499997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45975.048187499997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45975.048187499997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45975.048187499997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45975.048187499997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45975.048187499997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45975.048187499997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45975.048187499997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45975.048187499997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45975.048187499997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45975.048187499997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45975.048187499997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45975.048187499997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45975.048187499997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86" t="s">
        <v>39107</v>
      </c>
      <c r="B2" s="61" t="str">
        <f>IFERROR(VLOOKUP(D2,DB!A:K,11,0),"")</f>
        <v>R3</v>
      </c>
      <c r="C2" s="18">
        <v>1</v>
      </c>
      <c r="D2" s="18" t="s">
        <v>20110</v>
      </c>
      <c r="E2" s="18" t="s">
        <v>39021</v>
      </c>
      <c r="F2" s="20">
        <v>45975.031527777777</v>
      </c>
      <c r="G2" s="21">
        <f t="shared" ref="G2" ca="1" si="0">IFERROR(NOW()-F2,"-")</f>
        <v>1.6659953704220243E-2</v>
      </c>
      <c r="H2" s="159">
        <v>45975.017361111109</v>
      </c>
      <c r="I2" s="19" t="str">
        <f>IFERROR(VLOOKUP(D2,DB!A:F,6,0),"")</f>
        <v>SCECO</v>
      </c>
      <c r="J2" s="18" t="str">
        <f>IFERROR(VLOOKUP(D2,DB!A:G,7,0),"")</f>
        <v>Dead+Dead</v>
      </c>
      <c r="K2" s="45" t="s">
        <v>39108</v>
      </c>
      <c r="L2" s="23" t="str">
        <f>IFERROR(VLOOKUP(D2,DB!A:I,9,0),"")</f>
        <v>Latis</v>
      </c>
    </row>
    <row r="3" spans="1:13" ht="15" customHeight="1">
      <c r="A3" s="19"/>
      <c r="B3" s="61" t="str">
        <f>IFERROR(VLOOKUP(D3,DB!A:K,11,0),"")</f>
        <v/>
      </c>
      <c r="C3" s="18"/>
      <c r="D3" s="61"/>
      <c r="E3" s="18"/>
      <c r="F3" s="20"/>
      <c r="G3" s="21">
        <f t="shared" ref="G3:G66" ca="1" si="1">IFERROR(NOW()-F3,"-")</f>
        <v>45975.048187731481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45975.048187731481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45975.048187731481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45975.048187731481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45975.048187731481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45975.048187731481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45975.048187731481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45975.048187731481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45975.048187731481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45975.048187731481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45975.048187731481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45975.048187731481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45975.048187731481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45975.048187731481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45975.048187731481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45975.048187731481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45975.048187731481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45975.048187731481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45975.048187731481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45975.048187731481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45975.048187731481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45975.048187731481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45975.048187731481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45975.048187731481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45975.048187731481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45975.048187731481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45975.048187731481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45975.048187731481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45975.048187731481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45975.048187731481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45975.048187731481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45975.048187731481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45975.048187731481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45975.048187731481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45975.048187731481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45975.048187731481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45975.048187731481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45975.048187731481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45975.048187731481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45975.048187731481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45975.048187731481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45975.048187731481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45975.048187731481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45975.048187731481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45975.048187731481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45975.048187731481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45975.048187731481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45975.048187731481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45975.048187731481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45975.048187731481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45975.048187731481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45975.048187731481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45975.048187731481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45975.048187731481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45975.048187731481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45975.048187731481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45975.048187731481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45975.048187731481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45975.048187731481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45975.048187731481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45975.048187731481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45975.048187731481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45975.048187731481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45975.048187731481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45975.048187731481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45975.048187731481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45975.048187731481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45975.048187731481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45975.048187731481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45975.048187731481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45975.048187731481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45975.048187731481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45975.048187731481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45975.048187731481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45975.048187731481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45975.048187731481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45975.048187731481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45975.048187731481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45975.048187731481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45975.048187731481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45975.048187731481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45975.048187731481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45975.048187731481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45975.048187731481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45975.048187731481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45975.048187731481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45975.048187731481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45975.048187731481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45975.048187731481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45975.048187731481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45975.048187731481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45975.048187731481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45975.048187731481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45975.048187731481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45975.048187731481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45975.048187731481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45975.048187731481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45975.048187731481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45975.048187731481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45975.048187731481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45975.048187731481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45975.048187731481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45975.048187731481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45975.048187731481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45975.048187731481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45975.048187731481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45975.048187731481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45975.048187731481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45975.048187731481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45975.048187731481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45975.048187731481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45975.048187731481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45975.048187731481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45975.048187731481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45975.048187731481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45975.048187731481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45975.048187731481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45975.048187731481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45975.048187731481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45975.048187731481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45975.048187731481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45975.048187731481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45975.048187731481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45975.048187731481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45975.048187731481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45975.048187731481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45975.048187731481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45975.048187731481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45975.048187731481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45975.048187731481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45975.048187731481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45975.048187731481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45975.048187731481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45975.048187731481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45975.048187731481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45975.048187731481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45975.048187731481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45975.048187731481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45975.048187731481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45975.048187731481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45975.048187731481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45975.048187731481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45975.048187731481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45975.048187731481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45975.048187731481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45975.048187731481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45975.048187731481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45975.048187731481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45975.048187731481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45975.048187731481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45975.048187731481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45975.048187731481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45975.048187731481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45975.048187731481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45975.048187731481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45975.048187731481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45975.048187731481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45975.048187731481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45975.048187731481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45975.048187731481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45975.048187731481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45975.048187731481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45975.048187731481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45975.048187731481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45975.048187731481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45975.048187731481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45975.048187731481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45975.048187731481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45975.048187731481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45975.048187731481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45975.048187731481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45975.048187731481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45975.048187731481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45975.048187731481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45975.048187731481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45975.048187731481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45975.048187731481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45975.048187731481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45975.048187731481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45975.048187731481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45975.048187731481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45975.048187731481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45975.048187731481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45975.048187731481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45975.048187731481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45975.048187731481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45975.048187731481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45975.048187731481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45975.048187731481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45975.048187731481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45975.048187731481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45975.048187731481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45975.048187731481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45975.048187731481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45975.048187731481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45975.048187731481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45975.048187731481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45975.048187731481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45975.048187731481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45975.048187731481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45975.048187731481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45975.048187731481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45975.048187731481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45975.048187731481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45975.048187731481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45975.048187731481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45975.048187731481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45975.048187731481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45975.048187731481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45975.048187731481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45975.048187731481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45975.048187731481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45975.048187731481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45975.048187731481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45975.048187731481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45975.048187731481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45975.048187731481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45975.048187731481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45975.048187731481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45975.048187731481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45975.048187731481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45975.048187731481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45975.048187731481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45975.048187731481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45975.048187731481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45975.048187731481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45975.048187731481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45975.048187731481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45975.048187731481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45975.048187731481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45975.048187731481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45975.048187731481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45975.048187731481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45975.048187731481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45975.048187731481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45975.048187731481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45975.048187731481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45975.048187731481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45975.048187731481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45975.048187731481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45975.048187731481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45975.048187731481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45975.048187731481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45975.048187731481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45975.048187731481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45975.048187731481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45975.048187731481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45975.048187731481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45975.048187731481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45975.048187731481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45975.048187731481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45975.048187731481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45975.048187731481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45975.048187731481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45975.048187731481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45975.048187731481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45975.048187731481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45975.048187731481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45975.048187731481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45975.048187731481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45975.048187731481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45975.048187731481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45975.048187731481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45975.048187731481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45975.048187731481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45975.048187731481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45975.048187731481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45975.048187731481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45975.048187731481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45975.048187731481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45975.048187731481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45975.048187731481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45975.048187731481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45975.048187731481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45975.048187731481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45975.048187731481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45975.048187731481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45975.048187731481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45975.048187731481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45975.048187731481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45975.048187731481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45975.048187731481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45975.048187731481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45975.048187731481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45975.048187731481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45975.048187731481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45975.048187731481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45975.048187731481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45975.048187731481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45975.048187731481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45975.048187731481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45975.048187731481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45975.048187731481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45975.048187731481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45975.048187731481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45975.048187731481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45975.048187731481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45975.048187731481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45975.048187731481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45975.048187731481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45975.048187731481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45975.048187731481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45975.048187731481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45975.048187731481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45975.048187731481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45975.048187731481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45975.048187731481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45975.048187731481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45975.048187731481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45975.048187731481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45975.048187731481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45975.048187731481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45975.048187731481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45975.048187731481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45975.048187731481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45975.048187731481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45975.048187731481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45975.048187731481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45975.048187731481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45975.048187731481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45975.048187731481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45975.048187731481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45975.048187731481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45975.048187731481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45975.048187731481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45975.048187731481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45975.048187731481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45975.048187731481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45975.048187731481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45975.048187731481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45975.048187731481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45975.048187731481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45975.048187731481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45975.048187731481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45975.048187731481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45975.048187731481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45975.048187731481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45975.048187731481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45975.048187731481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45975.048187731481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45975.048187731481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45975.048187731481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45975.048187731481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45975.048187731481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45975.048187731481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45975.048187731481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45975.048187731481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45975.048187731481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45975.048187731481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45975.048187731481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45975.048187731481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45975.048187731481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45975.048187731481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45975.048187731481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45975.048187731481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45975.048187731481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45975.048187731481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45975.048187731481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45975.048187731481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45975.048187731481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45975.048187731481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45975.048187731481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45975.048187731481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45975.048187731481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45975.048187731481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45975.048187731481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45975.048187731481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45975.048187731481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45975.048187731481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45975.048187731481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45975.048187731481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45975.048187731481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45975.048187731481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45975.048187731481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45975.048187731481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45975.048187731481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45975.048187731481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45975.048187731481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45975.048187731481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45975.048187731481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45975.048187731481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45975.048187731481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45975.048187731481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45975.048187731481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45975.048187731481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45975.048187731481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45975.048187731481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45975.048187731481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45975.048187731481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45975.048187731481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45975.048187731481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45975.048187731481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45975.048187731481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45975.048187731481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45975.048187731481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45975.048187731481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45975.048187731481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45975.048187731481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45975.048187731481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45975.048187731481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45975.048187731481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45975.048187731481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45975.048187731481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45975.048187731481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45975.048187731481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45975.048187731481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45975.048187731481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45975.048187731481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45975.048187731481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45975.048187731481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45975.048187731481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45975.048187731481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45975.048187731481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45975.048187731481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45975.048187731481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45975.048187731481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45975.048187731481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45975.048187731481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45975.048187731481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45975.048187731481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45975.048187731481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45975.048187731481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45975.048187731481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45975.048187731481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45975.048187731481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45975.048187731481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45975.048187731481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45975.048187731481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45975.048187731481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45975.048187731481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45975.048187731481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45975.048187731481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45975.048187731481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45975.048187731481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45975.048187731481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45975.048187731481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45975.048187731481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45975.048187731481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45975.048187731481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45975.048187731481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45975.048187731481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45975.048187731481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45975.048187731481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45975.048187731481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45975.048187731481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45975.048187731481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45975.048187731481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45975.048187731481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45975.048187731481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45975.048187731481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45975.048187731481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45975.048187731481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45975.048187731481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45975.048187731481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45975.048187731481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45975.048187731481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45975.048187731481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45975.048187731481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45975.048187731481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45975.048187731481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45975.048187731481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45975.048187731481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45975.048187731481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45975.048187731481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45975.048187731481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45975.048187731481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45975.048187731481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45975.048187731481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45975.048187731481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45975.048187731481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45975.048187731481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45975.048187731481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45975.048187731481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45975.048187731481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45975.048187731481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45975.048187731481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45975.048187731481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45975.048187731481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45975.048187731481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45975.048187731481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45975.048187731481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45975.048187731481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45975.048187731481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45975.048187731481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45975.048187731481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45975.048187731481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45975.048187731481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45975.048187731481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45975.048187731481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45975.048187731481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45975.048187731481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45975.048187731481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45975.048187731481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45975.048187731481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45975.048187731481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45975.048187731481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45975.048187731481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45975.048187731481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45975.048187731481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45975.048187731481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45975.048187731481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45975.048187731481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45975.048187731481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45975.048187731481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45975.048187731481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45975.048187731481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45975.048187731481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45975.048187731481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45975.048187731481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45975.048187731481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45975.048187731481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45975.048187731481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45975.048187731481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45975.048187731481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45975.048187731481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45975.048187731481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45975.048187731481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45975.048187731481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45975.048187731481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45975.048187731481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45975.048187731481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45975.048187731481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45975.048187731481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45975.048187731481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45975.048187731481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45975.048187731481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45975.048187731481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45975.048187731481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45975.048187731481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45975.048187731481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45975.048187731481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45975.048187731481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45975.048187731481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45975.048187731481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45975.048187731481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45975.048187731481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45975.048187731481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45975.048187731481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45975.048187731481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45975.048187731481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45975.048187731481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45975.048187731481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45975.048187731481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45975.048187731481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45975.048187731481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45975.048187731481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45975.048187731481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45975.048187731481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45975.048187731481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45975.048187731481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45975.048187731481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45975.048187731481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45975.048187731481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45975.048187731481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45975.048187731481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45975.048187731481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45975.048187731481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45975.048187731481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45975.048187731481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45975.048187731481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45975.048187731481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45975.048187731481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45975.048187731481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45975.048187731481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45975.048187731481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45975.048187731481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45975.048187731481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45975.048187731481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45975.048187731481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45975.048187731481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45975.048187731481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45975.048187731481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45975.048187731481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45975.048187731481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45975.048187731481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45975.048187731481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45975.048187731481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45975.048187731481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45975.048187731481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45975.048187731481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45975.048187731481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45975.048187731481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45975.048187731481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45975.048187731481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45975.048187731481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45975.048187731481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45975.048187731481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45975.048187731481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45975.048187731481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45975.048187731481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45975.048187731481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45975.048187731481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45975.048187731481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45975.048187731481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45975.048187731481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45975.048187731481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45975.048187731481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45975.048187731481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45975.048187731481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45975.048187731481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45975.048187731481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45975.048187731481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45975.048187731481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45975.048187731481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45975.048187731481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45975.048187731481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45975.048187731481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45975.048187731481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45975.048187731481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45975.048187731481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45975.048187731481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45975.048187731481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45975.048187731481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45975.048187731481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45975.048187731481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45975.048187731481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45975.048187731481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45975.048187731481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45975.048187731481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45975.048187731481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45975.048187731481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45975.048187731481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45975.048187731481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45975.048187731481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45975.048187731481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45975.048187731481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45975.048187731481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45975.048187731481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45975.048187731481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45975.048187731481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45975.048187731481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45975.048187731481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45975.048187731481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45975.048187731481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45975.048187731481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45975.048187731481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45975.048187731481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45975.048187731481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45975.048187731481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45975.048187731481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45975.048187731481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45975.048187731481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45975.048187731481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45975.048187731481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45975.048187731481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45975.048187731481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45975.048187731481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45975.048187731481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45975.048187731481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45975.048187731481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45975.048187731481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45975.048187731481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45975.048187731481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45975.048187731481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45975.048187731481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45975.048187731481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45975.048187731481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45975.048187731481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45975.048187731481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45975.048187731481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45975.048187731481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45975.048187731481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45975.048187731481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45975.048187731481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45975.048187731481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45975.048187731481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45975.048187731481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45975.048187731481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45975.048187731481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45975.048187731481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45975.048187731481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45975.048187731481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45975.048187731481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45975.048187731481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45975.048187731481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45975.048187731481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45975.048187731481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45975.048187731481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45975.048187731481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45975.048187731481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45975.048187731481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45975.048187731481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45975.048187731481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45975.048187731481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45975.048187731481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45975.048187731481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45975.048187731481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45975.048187731481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45975.048187731481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45975.048187731481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45975.048187731481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45975.048187731481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45975.048187731481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45975.048187731481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45975.048187731481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45975.048187731481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45975.048187731481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45975.048187731481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45975.048187731481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45975.048187731481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45975.048187731481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45975.048187731481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45975.048187731481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45975.048187731481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45975.048187731481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45975.048187731481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45975.048187731481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45975.048187731481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45975.048187731481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45975.048187731481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45975.048187731481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45975.048187731481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45975.048187731481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45975.048187731481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45975.048187731481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45975.048187731481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45975.048187731481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45975.048187731481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45975.048187731481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45975.048187731481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45975.048187731481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45975.048187731481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45975.048187731481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45975.048187731481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45975.048187731481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45975.048187731481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45975.048187731481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45975.048187731481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45975.048187731481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45975.048187731481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45975.048187731481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45975.048187731481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45975.048187731481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45975.048187731481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45975.048187731481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45975.048187731481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45975.048187731481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45975.048187731481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45975.048187731481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45975.048187731481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45975.048187731481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45975.048187731481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45975.048187731481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45975.048187731481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45975.048187731481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45975.048187731481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45975.048187731481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45975.048187731481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45975.048187731481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45975.048187731481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45975.048187731481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45975.048187731481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45975.048187731481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45975.048187731481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45975.048187731481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45975.048187731481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45975.048187731481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45975.048187731481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45975.048187731481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45975.048187731481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45975.048187731481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45975.048187731481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45975.048187731481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45975.048187731481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45975.048187731481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45975.048187731481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45975.048187731481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45975.048187731481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45975.048187731481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45975.048187731481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45975.048187731481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45975.048187731481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45975.048187731481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45975.048187731481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45975.048187731481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45975.048187731481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45975.048187731481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45975.048187731481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45975.048187731481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45975.048187731481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45975.048187731481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45975.048187731481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45975.048187731481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45975.048187731481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45975.048187731481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45975.048187731481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45975.048187731481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45975.048187731481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45975.048187731481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45975.048187731481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45975.048187731481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45975.048187731481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45975.048187731481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45975.048187731481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45975.048187731481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45975.048187731481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45975.048187731481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45975.048187731481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45975.048187731481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45975.048187731481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45975.048187731481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45975.048187731481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45975.048187731481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45975.048187731481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45975.048187731481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45975.048187731481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45975.048187731481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45975.048187731481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45975.048187731481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45975.048187731481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45975.048187731481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45975.048187731481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45975.048187731481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45975.048187731481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45975.048187731481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45975.048187731481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45975.048187731481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45975.048187731481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45975.048187731481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45975.048187731481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45975.048187731481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45975.048187731481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45975.048187731481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45975.048187731481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45975.048187731481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45975.048187731481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45975.048187731481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45975.048187731481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45975.048187731481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45975.048187731481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45975.048187731481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45975.048187731481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45975.048187731481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45975.048187731481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45975.048187731481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45975.048187731481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45975.048187731481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45975.048187731481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45975.048187731481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45975.048187731481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45975.048187731481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45975.048187731481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45975.048187731481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45975.048187731481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45975.048187731481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45975.048187731481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45975.048187731481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45975.048187731481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45975.048187731481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45975.048187731481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45975.048187731481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45975.048187731481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45975.048187731481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45975.048187731481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45975.048187731481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45975.048187731481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45975.048187731481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45975.048187731481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45975.048187731481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45975.048187731481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45975.048187731481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45975.048187731481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45975.048187731481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45975.048187731481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45975.048187731481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45975.048187731481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45975.048187731481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45975.048187731481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45975.048187731481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45975.048187731481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45975.048187731481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45975.048187731481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45975.048187731481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45975.048187731481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45975.048187731481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45975.048187731481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45975.048187731481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45975.048187731481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45975.048187731481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45975.048187731481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45975.048187731481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45975.048187731481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45975.048187731481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45975.048187731481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45975.048187731481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45975.048187731481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45975.048187731481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45975.048187731481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45975.048187731481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45975.048187731481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45975.048187731481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45975.048187731481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45975.048187731481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45975.048187731481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45975.048187731481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45975.048187731481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45975.048187731481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45975.048187731481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45975.048187731481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45975.048187731481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45975.048187731481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45975.048187731481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45975.048187731481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45975.048187731481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45975.048187731481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45975.048187731481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45975.048187731481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45975.048187731481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45975.048187731481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45975.048187731481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45975.048187731481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45975.048187731481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45975.048187731481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45975.048187731481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45975.048187731481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45975.048187731481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45975.048187731481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45975.048187731481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45975.048187731481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45975.048187731481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45975.048187731481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45975.048187731481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45975.048187731481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45975.048187731481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45975.048187731481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45975.048187731481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45975.048187731481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45975.048187731481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45975.048187731481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45975.048187731481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45975.048187731481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45975.048187731481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45975.048187731481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45975.048187731481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45975.048187731481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45975.048187731481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45975.048187731481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45975.048187731481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45975.048187731481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45975.048187731481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45975.048187731481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45975.048187731481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45975.048187731481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45975.048187731481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45975.048187731481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45975.048187731481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45975.048187731481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45975.048187731481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45975.048187731481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45975.048187731481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45975.048187731481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45975.048187731481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45975.048187731481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45975.048187731481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45975.048187731481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45975.048187731481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45975.048187731481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45975.048187731481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45975.048187731481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45975.048187731481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45975.048187731481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45975.048187731481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45975.048187731481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45975.048187731481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45975.048187731481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45975.048187731481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45975.048187731481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45975.048187731481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45975.048187731481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45975.048187731481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45975.048187731481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45975.048187731481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45975.048187731481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45975.048187731481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45975.048187731481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45975.048187731481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45975.048187731481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45975.048187731481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45975.048187731481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45975.048187731481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45975.048187731481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45975.048187731481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45975.048187731481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45975.048187731481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45975.048187731481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45975.048187731481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45975.048187731481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45975.048187731481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45975.048187731481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45975.048187731481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45975.048187731481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45975.048187731481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45975.048187731481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45975.048187731481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45975.048187731481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45975.048187731481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45975.048187731481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45975.048187731481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45975.048187731481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45975.048187731481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45975.048187731481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45975.048187731481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45975.048187731481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45975.048187731481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45975.048187731481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45975.048187731481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45975.048187731481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45975.048187731481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45975.048187731481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45975.048187731481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45975.048187731481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45975.048187731481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45975.048187731481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45975.048187731481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45975.048187731481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45975.048187731481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45975.048187731481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45975.048187731481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45975.048187731481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45975.048187731481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45975.048187731481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45975.048187731481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45975.048187731481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45975.048187731481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45975.048187731481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45975.048187731481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45975.048187731481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45975.048187731481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45975.048187731481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45975.048187731481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45975.048187731481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45975.048187731481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45975.048187731481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45975.048187731481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45975.048187731481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45975.048187731481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45975.048187731481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45975.048187731481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45975.048187731481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271.56747013888526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37509</v>
      </c>
      <c r="E3" s="95" t="s">
        <v>39021</v>
      </c>
      <c r="F3" s="160">
        <v>45975.021087962959</v>
      </c>
      <c r="G3" s="97">
        <f ca="1">IFERROR(NOW()-F3,"")</f>
        <v>2.70995370374294E-2</v>
      </c>
      <c r="H3" s="96"/>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45975.048187499997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45975.048187499997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45975.048187499997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45975.048187499997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45975.048187499997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45975.048187499997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45975.048187499997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45975.048187499997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45975.048187499997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45975.048187499997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45975.048187499997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45975.048187499997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45975.048187499997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45975.048187499997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45975.048187499997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45975.048187499997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45975.048187499997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45975.048187499997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45975.048187499997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45975.048187499997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45975.048187499997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45975.048187499997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45975.048187499997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45975.048187499997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45975.048187499997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45975.048187499997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45975.048187499997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45975.048187499997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45975.048187499997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45975.048187499997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45975.048187499997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45975.048187499997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45975.048187499997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45975.048187499997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45975.048187499997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45975.048187499997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45975.048187499997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45975.048187499997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45975.048187499997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45975.048187499997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45975.048187499997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45975.048187499997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45975.048187499997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45975.048187499997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45975.048187499997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45975.048187499997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45975.048187499997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45975.048187499997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45975.048187499997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45975.048187499997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45975.048187499997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45975.048187499997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45975.048187499997</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83.216127314808546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48.859310416664812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7" ca="1" si="1">IFERROR(NOW()-F4,"")</f>
        <v>26.387076620369044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0.21558333333086921</v>
      </c>
      <c r="H6" s="125">
        <v>45974.826354166667</v>
      </c>
      <c r="I6" s="124" t="str">
        <f>IFERROR(VLOOKUP(D6,DB!A:F,6,0),"")</f>
        <v>Generator-SG</v>
      </c>
      <c r="J6" s="124" t="str">
        <f>IFERROR(VLOOKUP(D6,DB!A:G,7,0),"")</f>
        <v>Vandalized</v>
      </c>
      <c r="K6" s="124" t="s">
        <v>39122</v>
      </c>
      <c r="L6" s="124" t="str">
        <f>IFERROR(VLOOKUP(D6,DB!A:I,9,0),"")</f>
        <v>Latis</v>
      </c>
    </row>
    <row r="7" spans="1:13">
      <c r="A7" s="124" t="s">
        <v>39123</v>
      </c>
      <c r="B7" s="124" t="str">
        <f>IFERROR(VLOOKUP(D7,DB!A:K,11,0),"")</f>
        <v>R5</v>
      </c>
      <c r="C7" s="124">
        <v>1</v>
      </c>
      <c r="D7" s="124" t="s">
        <v>38153</v>
      </c>
      <c r="E7" s="124" t="s">
        <v>39021</v>
      </c>
      <c r="F7" s="157">
        <v>45975.037395833337</v>
      </c>
      <c r="G7" s="126">
        <f t="shared" ca="1" si="1"/>
        <v>1.0791666660225019E-2</v>
      </c>
      <c r="H7" s="125">
        <v>45975.017453703702</v>
      </c>
      <c r="I7" s="124" t="str">
        <f>IFERROR(VLOOKUP(D7,DB!A:F,6,0),"")</f>
        <v>SCECO</v>
      </c>
      <c r="J7" s="124" t="str">
        <f>IFERROR(VLOOKUP(D7,DB!A:G,7,0),"")</f>
        <v>Haj Removal</v>
      </c>
      <c r="K7" s="124" t="s">
        <v>39124</v>
      </c>
      <c r="L7" s="124" t="str">
        <f>IFERROR(VLOOKUP(D7,DB!A:I,9,0),"")</f>
        <v>Latis</v>
      </c>
    </row>
    <row r="8" spans="1:13">
      <c r="A8" s="124"/>
      <c r="B8" s="124" t="str">
        <f>IFERROR(VLOOKUP(D8,DB!A:K,11,0),"")</f>
        <v/>
      </c>
      <c r="C8" s="124"/>
      <c r="D8" s="124"/>
      <c r="E8" s="124"/>
      <c r="F8" s="124"/>
      <c r="G8" s="126">
        <f t="shared" ref="G8:G71" ca="1" si="2">IFERROR(NOW()-F8,"")</f>
        <v>45975.048187499997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45975.048187499997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45975.048187499997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45975.048187499997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45975.048187499997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45975.048187499997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45975.048187499997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45975.048187499997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45975.048187499997</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45975.048187499997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45975.048187499997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45975.048187499997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45975.048187499997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45975.048187499997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45975.048187499997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45975.048187499997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45975.048187499997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45975.048187499997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45975.048187499997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45975.048187499997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45975.048187499997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45975.048187499997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45975.048187499997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45975.048187499997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45975.048187499997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45975.048187499997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45975.048187499997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45975.048187499997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45975.048187499997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45975.048187499997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45975.048187499997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45975.048187499997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45975.048187499997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45975.048187499997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45975.048187499997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45975.048187499997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45975.048187499997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45975.048187499997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45975.048187499997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45975.048187499997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45975.048187499997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45975.048187499997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45975.048187499997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45975.048187499997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45975.048187499997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45975.048187499997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45975.048187499997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45975.048187499997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45975.048187499997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45975.048187499997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45975.048187499997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45975.048187499997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45975.048187499997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45975.048187499997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45975.048187499997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45975.048187499997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45975.048187499997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45975.048187499997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45975.048187499997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45975.048187499997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45975.048187499997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45975.048187499997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45975.048187499997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45975.048187499997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45975.048187499997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45975.048187499997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45975.048187499997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45975.048187499997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45975.048187499997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45975.048187499997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45975.048187499997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45975.048187499997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45975.048187499997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45975.048187499997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45975.048187499997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45975.048187499997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45975.048187499997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45975.048187499997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45975.048187499997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45975.048187499997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45975.048187499997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45975.048187499997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45975.048187499997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45975.048187731481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45975.048187731481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45975.048187731481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45975.048187731481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45975.048187731481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45975.048187731481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45975.048187731481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45975.048187731481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45975.048187731481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45975.048187731481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45975.048187731481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45975.048187731481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45975.048187731481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45975.048187731481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45975.048187731481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45975.048187731481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45975.048187731481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45975.048187731481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45975.048187731481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45975.048187731481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45975.048187731481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45975.048187731481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45975.048187731481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45975.048187731481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45975.048187731481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45975.048187731481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45975.048187731481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45975.048187731481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45975.048187731481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45975.048187731481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45975.048187731481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45975.048187731481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45975.048187731481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45975.048187731481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45975.048187731481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45975.048187731481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45975.048187731481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45975.048187731481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45975.048187731481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45975.048187731481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45975.048187731481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45975.048187731481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45975.048187731481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45975.048187731481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45975.048187731481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45975.048187731481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45975.048187731481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45975.048187731481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45975.048187731481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45975.048187731481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45975.048187731481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45975.048187731481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45975.048187731481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45975.048187731481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45975.048187731481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45975.048187731481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45975.048187731481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45975.048187731481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45975.048187731481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45975.048187731481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45975.048187731481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45975.048187731481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45975.048187731481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45975.048187731481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45975.048187731481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45975.048187731481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45975.048187731481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45975.048187731481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45975.048187731481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45975.048187731481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45975.048187731481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45975.048187731481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45975.048187731481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45975.048187731481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45975.048187731481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45975.048187731481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45975.048187731481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45975.048187731481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45975.048187731481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45975.048187731481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45975.048187731481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45975.048187731481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45975.048187731481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45975.048187731481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45975.048187731481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45975.048187731481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45975.048187731481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45975.048187731481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45975.048187731481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45975.048187731481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45975.048187731481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45975.048187731481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45975.048187731481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45975.048187731481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45975.048187731481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45975.048187731481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45975.048187731481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45975.048187731481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45975.048187731481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45975.048187731481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45975.048187731481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45975.048187731481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45975.048187731481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45975.048187731481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45975.048187731481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45975.048187731481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45975.048187731481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45975.048187731481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45975.048187731481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45975.048187731481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45975.048187731481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45975.048187731481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45975.048187731481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45975.048187731481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45975.048187731481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45975.048187731481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45975.048187731481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45975.048187731481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45975.048187731481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45975.048187731481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45975.048187731481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45975.048187731481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45975.048187731481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45975.048187731481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45975.048187731481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45975.048187731481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45975.048187731481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45975.048187731481</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45975.048187499997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45975.048187499997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45975.048187499997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45975.048187499997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45975.048187499997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45975.048187499997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45975.048187499997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45975.048187499997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45975.048187499997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45975.048187499997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45975.048187499997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45975.048187499997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45975.048187499997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45975.048187499997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45975.048187499997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45975.048187499997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45975.048187499997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45975.048187499997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45975.048187499997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45975.048187499997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45975.048187499997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45975.048187499997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45975.048187499997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45975.048187499997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45975.048187499997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45975.048187499997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45975.048187499997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45975.048187499997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45975.048187499997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45975.048187499997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45975.048187499997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45975.048187499997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45975.048187499997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45975.048187499997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45975.048187499997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45975.048187499997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45975.048187499997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45975.048187499997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45975.048187499997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45975.048187499997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45975.048187499997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45975.048187499997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45975.048187499997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45975.048187499997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45975.048187499997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45975.048187499997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45975.048187499997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45975.048187499997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45975.048187499997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45975.048187499997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45975.048187499997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45975.048187499997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45975.048187499997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45975.048187499997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45975.048187499997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45975.048187499997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45975.048187499997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45975.048187499997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45975.048187499997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45975.048187499997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45975.048187499997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45975.048187499997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45975.048187499997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45975.048187499997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45975.048187499997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45975.048187499997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45975.048187499997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45975.048187499997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45975.048187499997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45975.048187499997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45975.048187499997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45975.048187499997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45975.048187499997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45975.048187499997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45975.048187499997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45975.048187499997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45975.048187499997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45975.048187499997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45975.048187499997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45975.048187499997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45975.048187499997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45975.048187499997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45975.048187499997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45975.048187499997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45975.048187499997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45975.048187499997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45975.048187499997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45975.048187499997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45975.048187499997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45975.048187499997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45975.048187499997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45975.048187499997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45975.048187499997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45975.048187499997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45975.048187499997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45975.048187499997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45975.048187499997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45975.048187499997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45975.048187499997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45975.048187499997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45975.048187499997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45975.048187499997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45975.048187499997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45975.048187499997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45975.048187499997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45975.048187499997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45975.048187499997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45975.048187499997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45975.048187499997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45975.048187499997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45975.048187499997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45975.048187499997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45975.048187499997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45975.048187499997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45975.048187499997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45975.048187499997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45975.048187499997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45975.048187499997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45975.048187499997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45975.048187499997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45975.048187499997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45975.048187499997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45975.048187499997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45975.048187499997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45975.048187499997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45975.048187499997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45975.048187499997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45975.048187499997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45975.048187499997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45975.048187499997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45975.048187499997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45975.048187499997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45975.048187499997</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2025-11-13T22:10:45Z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