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754" documentId="13_ncr:1_{F6CB121F-512D-4AA6-A0C1-0FB36C537598}" xr6:coauthVersionLast="47" xr6:coauthVersionMax="47" xr10:uidLastSave="{E5505297-94A5-4690-8122-7371FE2B5AF2}"/>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18" i="1"/>
  <c r="B19" i="1"/>
  <c r="B20"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<sst xmlns="http://schemas.openxmlformats.org/spreadsheetml/2006/main" count="179028" uniqueCount="39106">
  <si>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</si>
  <si>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</si>
  <si>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</si>
  <si>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</si>
  <si>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</si>
  <si>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</si>
  <si>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</si>
  <si>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</si>
  <si>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</si>
  <si>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</si>
  <si>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</si>
  <si>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</si>
  <si>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</si>
  <si>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</si>
  <si>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</si>
  <si>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</si>
  <si>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</si>
  <si>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</si>
  <si>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</si>
  <si>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</si>
  <si>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</si>
  <si>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</si>
  <si>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</si>
  <si>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</si>
  <si>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</si>
  <si>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</si>
  <si>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</si>
  <si>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</si>
  <si>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</si>
  <si>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</si>
  <si>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</si>
  <si>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</si>
  <si>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</si>
  <si>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</si>
  <si>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</si>
  <si>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</si>
  <si>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</si>
  <si>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</si>
  <si>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</si>
  <si>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</si>
  <si>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</si>
  <si>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</si>
  <si>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</si>
  <si>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</si>
  <si>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</si>
  <si>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</si>
  <si>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</si>
  <si>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</si>
  <si>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</si>
  <si>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</si>
  <si>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</si>
  <si>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</si>
  <si>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</si>
  <si>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</si>
  <si>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</si>
  <si>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</si>
  <si>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</si>
  <si>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</si>
  <si>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</si>
  <si>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</si>
  <si>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</si>
  <si>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</si>
  <si>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</si>
  <si>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</si>
  <si>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</si>
  <si>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</si>
  <si>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</si>
  <si>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</si>
  <si>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</si>
  <si>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</si>
  <si>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</si>
  <si>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</si>
  <si>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</si>
  <si>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</si>
  <si>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</si>
  <si>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</si>
  <si>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</si>
  <si>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</si>
  <si>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</si>
  <si>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</si>
  <si>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</si>
  <si>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</si>
  <si>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</si>
  <si>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</si>
  <si>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</si>
  <si>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</si>
  <si>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</si>
  <si>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</si>
  <si>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</si>
  <si>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</si>
  <si>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</si>
  <si>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</si>
  <si>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</si>
  <si>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</si>
  <si>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</si>
  <si>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</si>
  <si>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</si>
  <si>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</si>
  <si>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</si>
  <si>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</si>
  <si>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</si>
  <si>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</si>
  <si>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</si>
  <si>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</si>
  <si>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</si>
  <si>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</si>
  <si>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</si>
  <si>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</si>
  <si>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</si>
  <si>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</si>
  <si>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</si>
  <si>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</si>
  <si>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</si>
  <si>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</si>
  <si>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</si>
  <si>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</si>
  <si>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</si>
  <si>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</si>
  <si>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</si>
  <si>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</si>
  <si>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</si>
  <si>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</si>
  <si>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</si>
  <si>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</si>
  <si>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</si>
  <si>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</si>
  <si>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</si>
  <si>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</si>
  <si>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</si>
  <si>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</si>
  <si>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</si>
  <si>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</si>
  <si>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</si>
  <si>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</si>
  <si>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</si>
  <si>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</si>
  <si>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</si>
  <si>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</si>
  <si>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</si>
  <si>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</si>
  <si>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</si>
  <si>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</si>
  <si>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</si>
  <si>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</si>
  <si>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</si>
  <si>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</si>
  <si>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</si>
  <si>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</si>
  <si>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</si>
  <si>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</si>
  <si>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</si>
  <si>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</si>
  <si>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</si>
  <si>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</si>
  <si>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</si>
  <si>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</si>
  <si>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</si>
  <si>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</si>
  <si>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</si>
  <si>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</si>
  <si>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</si>
  <si>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</si>
  <si>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</si>
  <si>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</si>
  <si>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</si>
  <si>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</si>
  <si>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</si>
  <si>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</si>
  <si>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</si>
  <si>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</si>
  <si>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</si>
  <si>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</si>
  <si>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</si>
  <si>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</si>
  <si>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</si>
  <si>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</si>
  <si>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</si>
  <si>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</si>
  <si>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</si>
  <si>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</si>
  <si>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</si>
  <si>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</si>
  <si>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</si>
  <si>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</si>
  <si>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</si>
  <si>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</si>
  <si>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</si>
  <si>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</si>
  <si>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</si>
  <si>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</si>
  <si>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</si>
  <si>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</si>
  <si>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</si>
  <si>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</si>
  <si>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</si>
  <si>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</si>
  <si>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</si>
  <si>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</si>
  <si>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</si>
  <si>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</si>
  <si>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</si>
  <si>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</si>
  <si>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</si>
  <si>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</si>
  <si>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</si>
  <si>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</si>
  <si>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</si>
  <si>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</si>
  <si>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</si>
  <si>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</si>
  <si>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</si>
  <si>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</si>
  <si>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</si>
  <si>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</si>
  <si>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</si>
  <si>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</si>
  <si>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</si>
  <si>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</si>
  <si>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</si>
  <si>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</si>
  <si>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</si>
  <si>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</si>
  <si>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</si>
  <si>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</si>
  <si>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</si>
  <si>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</si>
  <si>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</si>
  <si>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</si>
  <si>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</si>
  <si>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</si>
  <si>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</si>
  <si>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</si>
  <si>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</si>
  <si>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</si>
  <si>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</si>
  <si>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</si>
  <si>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</si>
  <si>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</si>
  <si>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</si>
  <si>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</si>
  <si>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</si>
  <si>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</si>
  <si>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</si>
  <si>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</si>
  <si>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</si>
  <si>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</si>
  <si>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</si>
  <si>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</si>
  <si>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</si>
  <si>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</si>
  <si>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</si>
  <si>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</si>
  <si>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</si>
  <si>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</si>
  <si>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</si>
  <si>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</si>
  <si>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</si>
  <si>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</si>
  <si>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</si>
  <si>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</si>
  <si>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</si>
  <si>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</si>
  <si>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</si>
  <si>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</si>
  <si>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</si>
  <si>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</si>
  <si>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</si>
  <si>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</si>
  <si>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</si>
  <si>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</si>
  <si>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</si>
  <si>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</si>
  <si>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</si>
  <si>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</si>
  <si>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</si>
  <si>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</si>
  <si>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</si>
  <si>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</si>
  <si>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</si>
  <si>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</si>
  <si>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</si>
  <si>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</si>
  <si>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</si>
  <si>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</si>
  <si>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</si>
  <si>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</si>
  <si>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</si>
  <si>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</si>
  <si>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</si>
  <si>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</si>
  <si>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</si>
  <si>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</si>
  <si>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</si>
  <si>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</si>
  <si>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</si>
  <si>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</si>
  <si>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</si>
  <si>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</si>
  <si>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</si>
  <si>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</si>
  <si>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</si>
  <si>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</si>
  <si>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</si>
  <si>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</si>
  <si>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</si>
  <si>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</si>
  <si>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</si>
  <si>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</si>
  <si>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</si>
  <si>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</si>
  <si>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</si>
  <si>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</si>
  <si>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</si>
  <si>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</si>
  <si>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</si>
  <si>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</si>
  <si>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</si>
  <si>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</si>
  <si>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</si>
  <si>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</si>
  <si>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</si>
  <si>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</si>
  <si>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</si>
  <si>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</si>
  <si>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</si>
  <si>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</si>
  <si>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</si>
  <si>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</si>
  <si>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</si>
  <si>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</si>
  <si>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</si>
  <si>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</si>
  <si>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</si>
  <si>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</si>
  <si>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</si>
  <si>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</si>
  <si>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</si>
  <si>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</si>
  <si>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</si>
  <si>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</si>
  <si>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</si>
  <si>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</si>
  <si>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</si>
  <si>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</si>
  <si>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</si>
  <si>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</si>
  <si>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</si>
  <si>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</si>
  <si>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</si>
  <si>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</si>
  <si>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</si>
  <si>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</si>
  <si>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</si>
  <si>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</si>
  <si>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</si>
  <si>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</si>
  <si>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</si>
  <si>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</si>
  <si>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</si>
  <si>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</si>
  <si>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</si>
  <si>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</si>
  <si>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</si>
  <si>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</si>
  <si>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</si>
  <si>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</si>
  <si>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</si>
  <si>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</si>
  <si>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</si>
  <si>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</si>
  <si>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</si>
  <si>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</si>
  <si>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</si>
  <si>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</si>
  <si>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</si>
  <si>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</si>
  <si>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</si>
  <si>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</si>
  <si>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</si>
  <si>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</si>
  <si>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</si>
  <si>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</si>
  <si>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</si>
  <si>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</si>
  <si>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</si>
  <si>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</si>
  <si>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</si>
  <si>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</si>
  <si>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</si>
  <si>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</si>
  <si>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</si>
  <si>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</si>
  <si>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</si>
  <si>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</si>
  <si>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</si>
  <si>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</si>
  <si>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</si>
  <si>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</si>
  <si>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</si>
  <si>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</si>
  <si>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</si>
  <si>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</si>
  <si>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</si>
  <si>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</si>
  <si>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</si>
  <si>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</si>
  <si>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</si>
  <si>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</si>
  <si>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</si>
  <si>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</si>
  <si>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</si>
  <si>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</si>
  <si>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</si>
  <si>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</si>
  <si>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</si>
  <si>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</si>
  <si>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</si>
  <si>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</si>
  <si>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</si>
  <si>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</si>
  <si>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</si>
  <si>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</si>
  <si>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</si>
  <si>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</si>
  <si>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</si>
  <si>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</si>
  <si>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</si>
  <si>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</si>
  <si>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</si>
  <si>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</si>
  <si>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</si>
  <si>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</si>
  <si>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</si>
  <si>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</si>
  <si>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</si>
  <si>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</si>
  <si>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</si>
  <si>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</si>
  <si>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</si>
  <si>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</si>
  <si>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</si>
  <si>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</si>
  <si>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</si>
  <si>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</si>
  <si>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</si>
  <si>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</si>
  <si>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</si>
  <si>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</si>
  <si>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</si>
  <si>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</si>
  <si>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</si>
  <si>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</si>
  <si>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</si>
  <si>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</si>
  <si>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</si>
  <si>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</si>
  <si>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</si>
  <si>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</si>
  <si>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</si>
  <si>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</si>
  <si>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</si>
  <si>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</si>
  <si>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</si>
  <si>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</si>
  <si>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</si>
  <si>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</si>
  <si>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</si>
  <si>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</si>
  <si>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</si>
  <si>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</si>
  <si>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</si>
  <si>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</si>
  <si>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</si>
  <si>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</si>
  <si>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</si>
  <si>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</si>
  <si>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</si>
  <si>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</si>
  <si>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</si>
  <si>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</si>
  <si>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</si>
  <si>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</si>
  <si>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</si>
  <si>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</si>
  <si>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</si>
  <si>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</si>
  <si>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</si>
  <si>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</si>
  <si>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</si>
  <si>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</si>
  <si>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</si>
  <si>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</si>
  <si>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</si>
  <si>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</si>
  <si>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</si>
  <si>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</si>
  <si>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</si>
  <si>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</si>
  <si>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</si>
  <si>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</si>
  <si>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</si>
  <si>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</si>
  <si>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</si>
  <si>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</si>
  <si>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</si>
  <si>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</si>
  <si>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</si>
  <si>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</si>
  <si>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</si>
  <si>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</si>
  <si>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</si>
  <si>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</si>
  <si>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</si>
  <si>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</si>
  <si>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</si>
  <si>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</si>
  <si>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</si>
  <si>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</si>
  <si>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</si>
  <si>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</si>
  <si>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</si>
  <si>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</si>
  <si>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</si>
  <si>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</si>
  <si>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</si>
  <si>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</si>
  <si>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</si>
  <si>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</si>
  <si>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</si>
  <si>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</si>
  <si>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</si>
  <si>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</si>
  <si>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</si>
  <si>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</si>
  <si>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</si>
  <si>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</si>
  <si>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</si>
  <si>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</si>
  <si>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</si>
  <si>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</si>
  <si>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</si>
  <si>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</si>
  <si>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</si>
  <si>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</si>
  <si>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</si>
  <si>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</si>
  <si>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</si>
  <si>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</si>
  <si>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</si>
  <si>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</si>
  <si>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</si>
  <si>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</si>
  <si>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</si>
  <si>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</si>
  <si>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</si>
  <si>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</si>
  <si>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</si>
  <si>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</si>
  <si>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</si>
  <si>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</si>
  <si>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</si>
  <si>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</si>
  <si>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</si>
  <si>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</si>
  <si>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</si>
  <si>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</si>
  <si>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</si>
  <si>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</si>
  <si>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</si>
  <si>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</si>
  <si>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</si>
  <si>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</si>
  <si>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</si>
  <si>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</si>
  <si>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</si>
  <si>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</si>
  <si>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</si>
  <si>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</si>
  <si>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</si>
  <si>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</si>
  <si>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</si>
  <si>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</si>
  <si>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</si>
  <si>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</si>
  <si>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</si>
  <si>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</si>
  <si>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</si>
  <si>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</si>
  <si>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</si>
  <si>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</si>
  <si>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</si>
  <si>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</si>
  <si>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</si>
  <si>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</si>
  <si>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</si>
  <si>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</si>
  <si>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</si>
  <si>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</si>
  <si>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</si>
  <si>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</si>
  <si>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</si>
  <si>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</si>
  <si>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</si>
  <si>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</si>
  <si>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</si>
  <si>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</si>
  <si>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</si>
  <si>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</si>
  <si>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</si>
  <si>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</si>
  <si>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</si>
  <si>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</si>
  <si>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</si>
  <si>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</si>
  <si>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</si>
  <si>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</si>
  <si>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</si>
  <si>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</si>
  <si>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</si>
  <si>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</si>
  <si>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</si>
  <si>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</si>
  <si>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</si>
  <si>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</si>
  <si>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</si>
  <si>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</si>
  <si>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</si>
  <si>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</si>
  <si>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</si>
  <si>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</si>
  <si>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</si>
  <si>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</si>
  <si>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</si>
  <si>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</si>
  <si>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</si>
  <si>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</si>
  <si>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</si>
  <si>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</si>
  <si>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</si>
  <si>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</si>
  <si>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</si>
  <si>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</si>
  <si>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</si>
  <si>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</si>
  <si>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</si>
  <si>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</si>
  <si>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</si>
  <si>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</si>
  <si>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</si>
  <si>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</si>
  <si>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</si>
  <si>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</si>
  <si>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</si>
  <si>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</si>
  <si>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</si>
  <si>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</si>
  <si>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</si>
  <si>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</si>
  <si>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</si>
  <si>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</si>
  <si>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</si>
  <si>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</si>
  <si>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</si>
  <si>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</si>
  <si>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</si>
  <si>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</si>
  <si>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</si>
  <si>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</si>
  <si>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</si>
  <si>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</si>
  <si>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</si>
  <si>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</si>
  <si>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</si>
  <si>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</si>
  <si>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</si>
  <si>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</si>
  <si>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</si>
  <si>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</si>
  <si>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</si>
  <si>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</si>
  <si>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</si>
  <si>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</si>
  <si>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</si>
  <si>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</si>
  <si>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</si>
  <si>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</si>
  <si>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</si>
  <si>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</si>
  <si>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</si>
  <si>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</si>
  <si>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</si>
  <si>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</si>
  <si>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</si>
  <si>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</si>
  <si>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</si>
  <si>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</si>
  <si>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</si>
  <si>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</si>
  <si>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</si>
  <si>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</si>
  <si>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</si>
  <si>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</si>
  <si>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</si>
  <si>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</si>
  <si>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</si>
  <si>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</si>
  <si>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</si>
  <si>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</si>
  <si>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</si>
  <si>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</si>
  <si>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</si>
  <si>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</si>
  <si>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</si>
  <si>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</si>
  <si>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</si>
  <si>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</si>
  <si>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</si>
  <si>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</si>
  <si>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</si>
  <si>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</si>
  <si>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</si>
  <si>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</si>
  <si>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</si>
  <si>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</si>
  <si>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</si>
  <si>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</si>
  <si>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</si>
  <si>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</si>
  <si>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</si>
  <si>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</si>
  <si>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</si>
  <si>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</si>
  <si>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</si>
  <si>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</si>
  <si>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</si>
  <si>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</si>
  <si>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</si>
  <si>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</si>
  <si>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</si>
  <si>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</si>
  <si>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</si>
  <si>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</si>
  <si>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</si>
  <si>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</si>
  <si>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</si>
  <si>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</si>
  <si>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</si>
  <si>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</si>
  <si>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</si>
  <si>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</si>
  <si>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</si>
  <si>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</si>
  <si>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</si>
  <si>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</si>
  <si>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</si>
  <si>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</si>
  <si>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</si>
  <si>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</si>
  <si>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</si>
  <si>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</si>
  <si>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</si>
  <si>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</si>
  <si>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</si>
  <si>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</si>
  <si>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</si>
  <si>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</si>
  <si>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</si>
  <si>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</si>
  <si>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</si>
  <si>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</si>
  <si>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</si>
  <si>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</si>
  <si>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</si>
  <si>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</si>
  <si>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</si>
  <si>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</si>
  <si>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</si>
  <si>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</si>
  <si>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</si>
  <si>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</si>
  <si>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</si>
  <si>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</si>
  <si>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</si>
  <si>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</si>
  <si>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</si>
  <si>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</si>
  <si>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</si>
  <si>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</si>
  <si>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</si>
  <si>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</si>
  <si>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</si>
  <si>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</si>
  <si>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</si>
  <si>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</si>
  <si>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</si>
  <si>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</si>
  <si>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</si>
  <si>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</si>
  <si>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</si>
  <si>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</si>
  <si>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</si>
  <si>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</si>
  <si>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</si>
  <si>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</si>
  <si>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</si>
  <si>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</si>
  <si>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</si>
  <si>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</si>
  <si>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</si>
  <si>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</si>
  <si>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</si>
  <si>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</si>
  <si>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</si>
  <si>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</si>
  <si>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</si>
  <si>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</si>
  <si>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</si>
  <si>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</si>
  <si>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</si>
  <si>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</si>
  <si>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</si>
  <si>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</si>
  <si>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</si>
  <si>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</si>
  <si>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</si>
  <si>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</si>
  <si>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</si>
  <si>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</si>
  <si>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</si>
  <si>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</si>
  <si>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</si>
  <si>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</si>
  <si>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</si>
  <si>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</si>
  <si>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</si>
  <si>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</si>
  <si>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</si>
  <si>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</si>
  <si>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</si>
  <si>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</si>
  <si>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</si>
  <si>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</si>
  <si>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</si>
  <si>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</si>
  <si>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</si>
  <si>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</si>
  <si>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</si>
  <si>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</si>
  <si>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</si>
  <si>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</si>
  <si>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</si>
  <si>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</si>
  <si>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</si>
  <si>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</si>
  <si>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</si>
  <si>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</si>
  <si>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</si>
  <si>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</si>
  <si>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</si>
  <si>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</si>
  <si>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</si>
  <si>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</si>
  <si>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</si>
  <si>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</si>
  <si>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</si>
  <si>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</si>
  <si>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</si>
  <si>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</si>
  <si>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</si>
  <si>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</si>
  <si>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</si>
  <si>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</si>
  <si>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</si>
  <si>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</si>
  <si>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</si>
  <si>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</si>
  <si>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</si>
  <si>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</si>
  <si>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</si>
  <si>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</si>
  <si>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</si>
  <si>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</si>
  <si>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</si>
  <si>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</si>
  <si>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</si>
  <si>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</si>
  <si>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</si>
  <si>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</si>
  <si>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</si>
  <si>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</si>
  <si>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</si>
  <si>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</si>
  <si>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</si>
  <si>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</si>
  <si>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</si>
  <si>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</si>
  <si>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</si>
  <si>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</si>
  <si>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</si>
  <si>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</si>
  <si>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</si>
  <si>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</si>
  <si>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</si>
  <si>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</si>
  <si>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</si>
  <si>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</si>
  <si>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</si>
  <si>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</si>
  <si>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</si>
  <si>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</si>
  <si>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</si>
  <si>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</si>
  <si>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</si>
  <si>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</si>
  <si>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</si>
  <si>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</si>
  <si>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</si>
  <si>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</si>
  <si>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</si>
  <si>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</si>
  <si>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</si>
  <si>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</si>
  <si>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</si>
  <si>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</si>
  <si>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</si>
  <si>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</si>
  <si>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</si>
  <si>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</si>
  <si>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</si>
  <si>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</si>
  <si>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</si>
  <si>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</si>
  <si>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</si>
  <si>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</si>
  <si>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</si>
  <si>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</si>
  <si>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</si>
  <si>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</si>
  <si>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</si>
  <si>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</si>
  <si>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</si>
  <si>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</si>
  <si>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</si>
  <si>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</si>
  <si>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</si>
  <si>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</si>
  <si>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</si>
  <si>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</si>
  <si>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</si>
  <si>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</si>
  <si>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</si>
  <si>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</si>
  <si>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</si>
  <si>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</si>
  <si>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</si>
  <si>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</si>
  <si>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</si>
  <si>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</si>
  <si>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</si>
  <si>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</si>
  <si>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</si>
  <si>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</si>
  <si>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</si>
  <si>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</si>
  <si>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</si>
  <si>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</si>
  <si>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</si>
  <si>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</si>
  <si>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</si>
  <si>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</si>
  <si>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</si>
  <si>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</si>
  <si>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</si>
  <si>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</si>
  <si>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</si>
  <si>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</si>
  <si>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</si>
  <si>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</si>
  <si>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</si>
  <si>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</si>
  <si>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</si>
  <si>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</si>
  <si>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</si>
  <si>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</si>
  <si>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</si>
  <si>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</si>
  <si>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</si>
  <si>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</si>
  <si>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</si>
  <si>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</si>
  <si>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</si>
  <si>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</si>
  <si>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</si>
  <si>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</si>
  <si>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</si>
  <si>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</si>
  <si>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</si>
  <si>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</si>
  <si>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</si>
  <si>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</si>
  <si>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</si>
  <si>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</si>
  <si>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</si>
  <si>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</si>
  <si>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</si>
  <si>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</si>
  <si>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</si>
  <si>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</si>
  <si>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</si>
  <si>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</si>
  <si>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</si>
  <si>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</si>
  <si>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</si>
  <si>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</si>
  <si>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</si>
  <si>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</si>
  <si>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</si>
  <si>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</si>
  <si>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</si>
  <si>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</si>
  <si>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</si>
  <si>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</si>
  <si>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</si>
  <si>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</si>
  <si>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</si>
  <si>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</si>
  <si>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</si>
  <si>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</si>
  <si>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</si>
  <si>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</si>
  <si>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</si>
  <si>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</si>
  <si>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</si>
  <si>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</si>
  <si>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</si>
  <si>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</si>
  <si>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</si>
  <si>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</si>
  <si>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</si>
  <si>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</si>
  <si>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</si>
  <si>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</si>
  <si>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</si>
  <si>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</si>
  <si>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</si>
  <si>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</si>
  <si>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</si>
  <si>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</si>
  <si>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</si>
  <si>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</si>
  <si>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</si>
  <si>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</si>
  <si>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</si>
  <si>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</si>
  <si>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</si>
  <si>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</si>
  <si>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</si>
  <si>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</si>
  <si>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</si>
  <si>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</si>
  <si>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</si>
  <si>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</si>
  <si>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</si>
  <si>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</si>
  <si>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</si>
  <si>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</si>
  <si>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</si>
  <si>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</si>
  <si>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</si>
  <si>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</si>
  <si>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</si>
  <si>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</si>
  <si>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</si>
  <si>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</si>
  <si>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</si>
  <si>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</si>
  <si>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</si>
  <si>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</si>
  <si>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</si>
  <si>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</si>
  <si>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</si>
  <si>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</si>
  <si>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</si>
  <si>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</si>
  <si>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</si>
  <si>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</si>
  <si>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</si>
  <si>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</si>
  <si>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</si>
  <si>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</si>
  <si>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</si>
  <si>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</si>
  <si>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</si>
  <si>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</si>
  <si>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</si>
  <si>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</si>
  <si>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</si>
  <si>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</si>
  <si>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</si>
  <si>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</si>
  <si>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</si>
  <si>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</si>
  <si>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</si>
  <si>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</si>
  <si>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</si>
  <si>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</si>
  <si>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</si>
  <si>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</si>
  <si>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</si>
  <si>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</si>
  <si>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</si>
  <si>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</si>
  <si>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</si>
  <si>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</si>
  <si>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</si>
  <si>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</si>
  <si>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</si>
  <si>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</si>
  <si>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</si>
  <si>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</si>
  <si>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</si>
  <si>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</si>
  <si>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</si>
  <si>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</si>
  <si>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</si>
  <si>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</si>
  <si>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</si>
  <si>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</si>
  <si>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</si>
  <si>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</si>
  <si>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</si>
  <si>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</si>
  <si>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</si>
  <si>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</si>
  <si>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</si>
  <si>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</si>
  <si>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</si>
  <si>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</si>
  <si>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</si>
  <si>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</si>
  <si>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</si>
  <si>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</si>
  <si>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</si>
  <si>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</si>
  <si>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</si>
  <si>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</si>
  <si>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</si>
  <si>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</si>
  <si>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</si>
  <si>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</si>
  <si>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</si>
  <si>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</si>
  <si>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</si>
  <si>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</si>
  <si>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</si>
  <si>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</si>
  <si>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</si>
  <si>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</si>
  <si>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</si>
  <si>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</si>
  <si>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</si>
  <si>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</si>
  <si>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</si>
  <si>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</si>
  <si>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</si>
  <si>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</si>
  <si>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</si>
  <si>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</si>
  <si>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</si>
  <si>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</si>
  <si>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</si>
  <si>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</si>
  <si>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</si>
  <si>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</si>
  <si>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</si>
  <si>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</si>
  <si>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</si>
  <si>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</si>
  <si>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</si>
  <si>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</si>
  <si>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</si>
  <si>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</si>
  <si>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</si>
  <si>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</si>
  <si>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</si>
  <si>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</si>
  <si>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</si>
  <si>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</si>
  <si>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</si>
  <si>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</si>
  <si>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</si>
  <si>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</si>
  <si>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</si>
  <si>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</si>
  <si>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</si>
  <si>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</si>
  <si>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</si>
  <si>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</si>
  <si>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</si>
  <si>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</si>
  <si>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</si>
  <si>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</si>
  <si>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</si>
  <si>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</si>
  <si>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</si>
  <si>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</si>
  <si>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</si>
  <si>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</si>
  <si>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</si>
  <si>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</si>
  <si>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</si>
  <si>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</si>
  <si>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</si>
  <si>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</si>
  <si>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</si>
  <si>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</si>
  <si>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</si>
  <si>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</si>
  <si>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</si>
  <si>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</si>
  <si>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</si>
  <si>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</si>
  <si>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</si>
  <si>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</si>
  <si>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</si>
  <si>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</si>
  <si>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</si>
  <si>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</si>
  <si>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</si>
  <si>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</si>
  <si>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</si>
  <si>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</si>
  <si>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</si>
  <si>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</si>
  <si>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</si>
  <si>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</si>
  <si>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</si>
  <si>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</si>
  <si>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</si>
  <si>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</si>
  <si>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</si>
  <si>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</si>
  <si>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</si>
  <si>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</si>
  <si>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</si>
  <si>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</si>
  <si>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</si>
  <si>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</si>
  <si>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</si>
  <si>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</si>
  <si>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</si>
  <si>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</si>
  <si>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</si>
  <si>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</si>
  <si>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</si>
  <si>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</si>
  <si>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</si>
  <si>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</si>
  <si>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</si>
  <si>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</si>
  <si>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</si>
  <si>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</si>
  <si>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</si>
  <si>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</si>
  <si>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</si>
  <si>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</si>
  <si>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</si>
  <si>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</si>
  <si>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</si>
  <si>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</si>
  <si>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</si>
  <si>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</si>
  <si>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</si>
  <si>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</si>
  <si>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</si>
  <si>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</si>
  <si>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</si>
  <si>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</si>
  <si>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</si>
  <si>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</si>
  <si>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</si>
  <si>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</si>
  <si>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</si>
  <si>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</si>
  <si>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</si>
  <si>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</si>
  <si>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</si>
  <si>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</si>
  <si>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</si>
  <si>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</si>
  <si>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</si>
  <si>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</si>
  <si>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</si>
  <si>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</si>
  <si>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</si>
  <si>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</si>
  <si>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</si>
  <si>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</si>
  <si>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</si>
  <si>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</si>
  <si>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</si>
  <si>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</si>
  <si>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</si>
  <si>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</si>
  <si>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</si>
  <si>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</si>
  <si>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</si>
  <si>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</si>
  <si>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</si>
  <si>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</si>
  <si>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</si>
  <si>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</si>
  <si>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</si>
  <si>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</si>
  <si>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</si>
  <si>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</si>
  <si>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</si>
  <si>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</si>
  <si>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</si>
  <si>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</si>
  <si>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</si>
  <si>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</si>
  <si>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</si>
  <si>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</si>
  <si>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</si>
  <si>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</si>
  <si>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</si>
  <si>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</si>
  <si>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</si>
  <si>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</si>
  <si>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</si>
  <si>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</si>
  <si>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</si>
  <si>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</si>
  <si>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</si>
  <si>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</si>
  <si>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</si>
  <si>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</si>
  <si>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</si>
  <si>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</si>
  <si>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</si>
  <si>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</si>
  <si>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</si>
  <si>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</si>
  <si>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</si>
  <si>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</si>
  <si>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</si>
  <si>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</si>
  <si>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</si>
  <si>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</si>
  <si>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</si>
  <si>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</si>
  <si>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</si>
  <si>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</si>
  <si>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</si>
  <si>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</si>
  <si>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</si>
  <si>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</si>
  <si>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</si>
  <si>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</si>
  <si>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</si>
  <si>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</si>
  <si>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</si>
  <si>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</si>
  <si>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</si>
  <si>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</si>
  <si>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</si>
  <si>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</si>
  <si>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</si>
  <si>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</si>
  <si>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</si>
  <si>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</si>
  <si>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</si>
  <si>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</si>
  <si>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</si>
  <si>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</si>
  <si>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</si>
  <si>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</si>
  <si>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</si>
  <si>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</si>
  <si>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</si>
  <si>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</si>
  <si>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</si>
  <si>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</si>
  <si>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</si>
  <si>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</si>
  <si>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</si>
  <si>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</si>
  <si>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</si>
  <si>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</si>
  <si>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</si>
  <si>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</si>
  <si>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</si>
  <si>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</si>
  <si>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</si>
  <si>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</si>
  <si>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</si>
  <si>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</si>
  <si>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</si>
  <si>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</si>
  <si>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</si>
  <si>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</si>
  <si>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</si>
  <si>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</si>
  <si>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</si>
  <si>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</si>
  <si>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</si>
  <si>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</si>
  <si>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</si>
  <si>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</si>
  <si>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</si>
  <si>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</si>
  <si>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</si>
  <si>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</si>
  <si>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</si>
  <si>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</si>
  <si>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</si>
  <si>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</si>
  <si>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</si>
  <si>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</si>
  <si>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</si>
  <si>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</si>
  <si>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</si>
  <si>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</si>
  <si>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</si>
  <si>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</si>
  <si>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</si>
  <si>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</si>
  <si>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</si>
  <si>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</si>
  <si>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</si>
  <si>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</si>
  <si>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</si>
  <si>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</si>
  <si>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</si>
  <si>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</si>
  <si>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</si>
  <si>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</si>
  <si>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</si>
  <si>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</si>
  <si>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</si>
  <si>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</si>
  <si>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</si>
  <si>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</si>
  <si>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</si>
  <si>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</si>
  <si>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</si>
  <si>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</si>
  <si>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</si>
  <si>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</si>
  <si>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</si>
  <si>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</si>
  <si>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</si>
  <si>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</si>
  <si>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</si>
  <si>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</si>
  <si>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</si>
  <si>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</si>
  <si>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</si>
  <si>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</si>
  <si>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</si>
  <si>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</si>
  <si>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</si>
  <si>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</si>
  <si>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</si>
  <si>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</si>
  <si>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</si>
  <si>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</si>
  <si>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</si>
  <si>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</si>
  <si>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</si>
  <si>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</si>
  <si>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</si>
  <si>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</si>
  <si>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</si>
  <si>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</si>
  <si>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</si>
  <si>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</si>
  <si>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</si>
  <si>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</si>
  <si>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</si>
  <si>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</si>
  <si>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</si>
  <si>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</si>
  <si>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</si>
  <si>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</si>
  <si>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</si>
  <si>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</si>
  <si>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</si>
  <si>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</si>
  <si>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</si>
  <si>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</si>
  <si>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</si>
  <si>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</si>
  <si>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</si>
  <si>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</si>
  <si>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</si>
  <si>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</si>
  <si>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</si>
  <si>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</si>
  <si>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</si>
  <si>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</si>
  <si>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</si>
  <si>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</si>
  <si>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</si>
  <si>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</si>
  <si>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</si>
  <si>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</si>
  <si>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</si>
  <si>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</si>
  <si>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</si>
  <si>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</si>
  <si>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</si>
  <si>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</si>
  <si>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</si>
  <si>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</si>
  <si>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</si>
  <si>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</si>
  <si>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</si>
  <si>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</si>
  <si>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</si>
  <si>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</si>
  <si>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</si>
  <si>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</si>
  <si>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</si>
  <si>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</si>
  <si>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</si>
  <si>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</si>
  <si>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</si>
  <si>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</si>
  <si>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</si>
  <si>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</si>
  <si>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</si>
  <si>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</si>
  <si>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</si>
  <si>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</si>
  <si>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</si>
  <si>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</si>
  <si>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</si>
  <si>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</si>
  <si>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</si>
  <si>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</si>
  <si>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</si>
  <si>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</si>
  <si>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</si>
  <si>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</si>
  <si>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</si>
  <si>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</si>
  <si>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</si>
  <si>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</si>
  <si>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</si>
  <si>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</si>
  <si>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</si>
  <si>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</si>
  <si>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</si>
  <si>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</si>
  <si>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</si>
  <si>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</si>
  <si>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</si>
  <si>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</si>
  <si>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</si>
  <si>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</si>
  <si>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</si>
  <si>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</si>
  <si>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</si>
  <si>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</si>
  <si>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</si>
  <si>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</si>
  <si>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</si>
  <si>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</si>
  <si>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</si>
  <si>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</si>
  <si>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</si>
  <si>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</si>
  <si>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</si>
  <si>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</si>
  <si>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</si>
  <si>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</si>
  <si>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</si>
  <si>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</si>
  <si>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</si>
  <si>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</si>
  <si>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</si>
  <si>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</si>
  <si>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</si>
  <si>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</si>
  <si>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</si>
  <si>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</si>
  <si>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</si>
  <si>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</si>
  <si>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</si>
  <si>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</si>
  <si>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</si>
  <si>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</si>
  <si>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</si>
  <si>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</si>
  <si>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</si>
  <si>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</si>
  <si>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</si>
  <si>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</si>
  <si>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</si>
  <si>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</si>
  <si>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</si>
  <si>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</si>
  <si>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</si>
  <si>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</si>
  <si>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</si>
  <si>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</si>
  <si>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</si>
  <si>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</si>
  <si>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</si>
  <si>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</si>
  <si>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</si>
  <si>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</si>
  <si>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</si>
  <si>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</si>
  <si>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</si>
  <si>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</si>
  <si>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</si>
  <si>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</si>
  <si>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</si>
  <si>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</si>
  <si>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</si>
  <si>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</si>
  <si>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</si>
  <si>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</si>
  <si>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</si>
  <si>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</si>
  <si>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</si>
  <si>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</si>
  <si>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</si>
  <si>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</si>
  <si>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</si>
  <si>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</si>
  <si>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</si>
  <si>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</si>
  <si>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</si>
  <si>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</si>
  <si>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</si>
  <si>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</si>
  <si>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</si>
  <si>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</si>
  <si>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</si>
  <si>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</si>
  <si>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</si>
  <si>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</si>
  <si>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</si>
  <si>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</si>
  <si>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</si>
  <si>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</si>
  <si>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</si>
  <si>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</si>
  <si>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</si>
  <si>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</si>
  <si>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</si>
  <si>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</si>
  <si>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</si>
  <si>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</si>
  <si>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</si>
  <si>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</si>
  <si>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</si>
  <si>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</si>
  <si>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</si>
  <si>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</si>
  <si>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</si>
  <si>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</si>
  <si>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</si>
  <si>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</si>
  <si>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</si>
  <si>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</si>
  <si>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</si>
  <si>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</si>
  <si>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</si>
  <si>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</si>
  <si>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</si>
  <si>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</si>
  <si>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</si>
  <si>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</si>
  <si>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</si>
  <si>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</si>
  <si>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</si>
  <si>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</si>
  <si>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</si>
  <si>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</si>
  <si>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</si>
  <si>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</si>
  <si>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</si>
  <si>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</si>
  <si>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</si>
  <si>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</si>
  <si>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</si>
  <si>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</si>
  <si>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</si>
  <si>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</si>
  <si>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</si>
  <si>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</si>
  <si>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</si>
  <si>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</si>
  <si>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</si>
  <si>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</si>
  <si>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</si>
  <si>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</si>
  <si>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</si>
  <si>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</si>
  <si>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</si>
  <si>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</si>
  <si>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</si>
  <si>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</si>
  <si>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</si>
  <si>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</si>
  <si>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</si>
  <si>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</si>
  <si>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</si>
  <si>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</si>
  <si>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</si>
  <si>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</si>
  <si>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</si>
  <si>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</si>
  <si>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</si>
  <si>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</si>
  <si>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</si>
  <si>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</si>
  <si>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</si>
  <si>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</si>
  <si>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</si>
  <si>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</si>
  <si>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</si>
  <si>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</si>
  <si>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</si>
  <si>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</si>
  <si>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</si>
  <si>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</si>
  <si>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</si>
  <si>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</si>
  <si>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</si>
  <si>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</si>
  <si>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</si>
  <si>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</si>
  <si>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</si>
  <si>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</si>
  <si>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</si>
  <si>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</si>
  <si>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</si>
  <si>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</si>
  <si>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</si>
  <si>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</si>
  <si>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</si>
  <si>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</si>
  <si>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</si>
  <si>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</si>
  <si>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</si>
  <si>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</si>
  <si>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</si>
  <si>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</si>
  <si>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</si>
  <si>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</si>
  <si>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</si>
  <si>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</si>
  <si>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</si>
  <si>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</si>
  <si>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</si>
  <si>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</si>
  <si>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</si>
  <si>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</si>
  <si>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</si>
  <si>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</si>
  <si>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</si>
  <si>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</si>
  <si>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</si>
  <si>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</si>
  <si>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</si>
  <si>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</si>
  <si>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</si>
  <si>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</si>
  <si>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</si>
  <si>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</si>
  <si>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</si>
  <si>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</si>
  <si>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</si>
  <si>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</si>
  <si>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</si>
  <si>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</si>
  <si>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</si>
  <si>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</si>
  <si>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</si>
  <si>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</si>
  <si>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</si>
  <si>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</si>
  <si>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</si>
  <si>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</si>
  <si>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</si>
  <si>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</si>
  <si>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</si>
  <si>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</si>
  <si>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</si>
  <si>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</si>
  <si>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</si>
  <si>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</si>
  <si>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</si>
  <si>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</si>
  <si>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</si>
  <si>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</si>
  <si>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</si>
  <si>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</si>
  <si>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</si>
  <si>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</si>
  <si>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</si>
  <si>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</si>
  <si>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</si>
  <si>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</si>
  <si>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</si>
  <si>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</si>
  <si>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</si>
  <si>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</si>
  <si>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</si>
  <si>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</si>
  <si>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</si>
  <si>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</si>
  <si>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</si>
  <si>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</si>
  <si>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</si>
  <si>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</si>
  <si>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</si>
  <si>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</si>
  <si>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</si>
  <si>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</si>
  <si>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</si>
  <si>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</si>
  <si>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</si>
  <si>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</si>
  <si>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</si>
  <si>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</si>
  <si>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</si>
  <si>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</si>
  <si>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</si>
  <si>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</si>
  <si>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</si>
  <si>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</si>
  <si>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</si>
  <si>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</si>
  <si>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</si>
  <si>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</si>
  <si>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</si>
  <si>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</si>
  <si>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</si>
  <si>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</si>
  <si>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</si>
  <si>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</si>
  <si>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</si>
  <si>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</si>
  <si>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</si>
  <si>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</si>
  <si>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</si>
  <si>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</si>
  <si>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</si>
  <si>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</si>
  <si>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</si>
  <si>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</si>
  <si>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</si>
  <si>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</si>
  <si>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</si>
  <si>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</si>
  <si>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</si>
  <si>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</si>
  <si>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</si>
  <si>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</si>
  <si>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</si>
  <si>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</si>
  <si>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</si>
  <si>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</si>
  <si>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</si>
  <si>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</si>
  <si>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</si>
  <si>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</si>
  <si>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</si>
  <si>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</si>
  <si>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</si>
  <si>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</si>
  <si>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</si>
  <si>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</si>
  <si>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</si>
  <si>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</si>
  <si>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</si>
  <si>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</si>
  <si>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</si>
  <si>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</si>
  <si>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</si>
  <si>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</si>
  <si>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</si>
  <si>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</si>
  <si>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</si>
  <si>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</si>
  <si>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</si>
  <si>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</si>
  <si>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</si>
  <si>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</si>
  <si>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</si>
  <si>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</si>
  <si>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</si>
  <si>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</si>
  <si>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</si>
  <si>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</si>
  <si>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</si>
  <si>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</si>
  <si>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</si>
  <si>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</si>
  <si>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</si>
  <si>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</si>
  <si>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</si>
  <si>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</si>
  <si>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</si>
  <si>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</si>
  <si>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</si>
  <si>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</si>
  <si>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</si>
  <si>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</si>
  <si>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</si>
  <si>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</si>
  <si>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</si>
  <si>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</si>
  <si>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</si>
  <si>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</si>
  <si>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</si>
  <si>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</si>
  <si>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</si>
  <si>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</si>
  <si>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</si>
  <si>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</si>
  <si>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</si>
  <si>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</si>
  <si>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</si>
  <si>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</si>
  <si>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</si>
  <si>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</si>
  <si>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</si>
  <si>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</si>
  <si>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</si>
  <si>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</si>
  <si>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</si>
  <si>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</si>
  <si>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</si>
  <si>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</si>
  <si>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</si>
  <si>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</si>
  <si>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</si>
  <si>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</si>
  <si>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</si>
  <si>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</si>
  <si>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</si>
  <si>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</si>
  <si>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</si>
  <si>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</si>
  <si>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</si>
  <si>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</si>
  <si>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</si>
  <si>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</si>
  <si>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</si>
  <si>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</si>
  <si>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</si>
  <si>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</si>
  <si>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</si>
  <si>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</si>
  <si>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</si>
  <si>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</si>
  <si>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</si>
  <si>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</si>
  <si>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</si>
  <si>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</si>
  <si>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</si>
  <si>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</si>
  <si>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</si>
  <si>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</si>
  <si>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</si>
  <si>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</si>
  <si>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</si>
  <si>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</si>
  <si>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</si>
  <si>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</si>
  <si>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</si>
  <si>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</si>
  <si>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</si>
  <si>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</si>
  <si>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</si>
  <si>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</si>
  <si>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</si>
  <si>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</si>
  <si>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</si>
  <si>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</si>
  <si>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</si>
  <si>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</si>
  <si>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</si>
  <si>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</si>
  <si>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</si>
  <si>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</si>
  <si>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</si>
  <si>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</si>
  <si>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</si>
  <si>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</si>
  <si>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</si>
  <si>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</si>
  <si>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</si>
  <si>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</si>
  <si>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</si>
  <si>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</si>
  <si>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</si>
  <si>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</si>
  <si>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</si>
  <si>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</si>
  <si>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</si>
  <si>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</si>
  <si>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</si>
  <si>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</si>
  <si>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</si>
  <si>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</si>
  <si>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</si>
  <si>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</si>
  <si>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</si>
  <si>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</si>
  <si>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</si>
  <si>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</si>
  <si>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</si>
  <si>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</si>
  <si>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</si>
  <si>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</si>
  <si>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</si>
  <si>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</si>
  <si>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</si>
  <si>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</si>
  <si>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</si>
  <si>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</si>
  <si>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</si>
  <si>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</si>
  <si>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</si>
  <si>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</si>
  <si>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</si>
  <si>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</si>
  <si>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</si>
  <si>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</si>
  <si>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</si>
  <si>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</si>
  <si>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</si>
  <si>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</si>
  <si>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</si>
  <si>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</si>
  <si>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</si>
  <si>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</si>
  <si>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</si>
  <si>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</si>
  <si>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</si>
  <si>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</si>
  <si>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</si>
  <si>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</si>
  <si>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</si>
  <si>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</si>
  <si>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</si>
  <si>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</si>
  <si>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</si>
  <si>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</si>
  <si>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</si>
  <si>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</si>
  <si>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</si>
  <si>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</si>
  <si>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</si>
  <si>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</si>
  <si>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</si>
  <si>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</si>
  <si>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</si>
  <si>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</si>
  <si>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</si>
  <si>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</si>
  <si>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</si>
  <si>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</si>
  <si>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</si>
  <si>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</si>
  <si>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</si>
  <si>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</si>
  <si>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</si>
  <si>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</si>
  <si>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</si>
  <si>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</si>
  <si>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</si>
  <si>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</si>
  <si>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</si>
  <si>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</si>
  <si>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</si>
  <si>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</si>
  <si>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</si>
  <si>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</si>
  <si>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</si>
  <si>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</si>
  <si>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</si>
  <si>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</si>
  <si>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</si>
  <si>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</si>
  <si>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</si>
  <si>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</si>
  <si>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</si>
  <si>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</si>
  <si>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</si>
  <si>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</si>
  <si>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</si>
  <si>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</si>
  <si>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</si>
  <si>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</si>
  <si>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</si>
  <si>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</si>
  <si>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</si>
  <si>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</si>
  <si>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</si>
  <si>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</si>
  <si>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</si>
  <si>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</si>
  <si>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</si>
  <si>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</si>
  <si>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</si>
  <si>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</si>
  <si>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</si>
  <si>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</si>
  <si>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</si>
  <si>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</si>
  <si>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</si>
  <si>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</si>
  <si>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</si>
  <si>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</si>
  <si>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</si>
  <si>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</si>
  <si>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</si>
  <si>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</si>
  <si>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</si>
  <si>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</si>
  <si>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</si>
  <si>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</si>
  <si>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</si>
  <si>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</si>
  <si>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</si>
  <si>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</si>
  <si>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</si>
  <si>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</si>
  <si>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</si>
  <si>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</si>
  <si>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</si>
  <si>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</si>
  <si>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</si>
  <si>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</si>
  <si>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</si>
  <si>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</si>
  <si>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</si>
  <si>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</si>
  <si>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</si>
  <si>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</si>
  <si>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</si>
  <si>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</si>
  <si>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</si>
  <si>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</si>
  <si>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</si>
  <si>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</si>
  <si>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</si>
  <si>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</si>
  <si>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</si>
  <si>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</si>
  <si>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</si>
  <si>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</si>
  <si>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</si>
  <si>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</si>
  <si>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</si>
  <si>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</si>
  <si>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</si>
  <si>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</si>
  <si>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</si>
  <si>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</si>
  <si>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</si>
  <si>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</si>
  <si>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</si>
  <si>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</si>
  <si>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</si>
  <si>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</si>
  <si>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</si>
  <si>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</si>
  <si>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</si>
  <si>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</si>
  <si>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</si>
  <si>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</si>
  <si>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</si>
  <si>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</si>
  <si>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</si>
  <si>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</si>
  <si>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</si>
  <si>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</si>
  <si>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</si>
  <si>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</si>
  <si>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</si>
  <si>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</si>
  <si>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</si>
  <si>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</si>
  <si>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</si>
  <si>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</si>
  <si>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</si>
  <si>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</si>
  <si>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</si>
  <si>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</si>
  <si>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</si>
  <si>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</si>
  <si>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</si>
  <si>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</si>
  <si>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</si>
  <si>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</si>
  <si>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</si>
  <si>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</si>
  <si>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</si>
  <si>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</si>
  <si>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</si>
  <si>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</si>
  <si>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</si>
  <si>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</si>
  <si>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</si>
  <si>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</si>
  <si>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</si>
  <si>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</si>
  <si>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</si>
  <si>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</si>
  <si>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</si>
  <si>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</si>
  <si>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</si>
  <si>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</si>
  <si>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</si>
  <si>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</si>
  <si>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</si>
  <si>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</si>
  <si>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</si>
  <si>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</si>
  <si>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</si>
  <si>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</si>
  <si>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</si>
  <si>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</si>
  <si>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</si>
  <si>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</si>
  <si>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</si>
  <si>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</si>
  <si>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</si>
  <si>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</si>
  <si>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</si>
  <si>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</si>
  <si>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</si>
  <si>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</si>
  <si>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</si>
  <si>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</si>
  <si>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</si>
  <si>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</si>
  <si>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</si>
  <si>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</si>
  <si>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</si>
  <si>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</si>
  <si>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</si>
  <si>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</si>
  <si>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</si>
  <si>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</si>
  <si>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</si>
  <si>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</si>
  <si>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</si>
  <si>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</si>
  <si>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</si>
  <si>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</si>
  <si>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</si>
  <si>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</si>
  <si>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</si>
  <si>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</si>
  <si>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</si>
  <si>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</si>
  <si>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</si>
  <si>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</si>
  <si>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</si>
  <si>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</si>
  <si>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</si>
  <si>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</si>
  <si>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</si>
  <si>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</si>
  <si>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</si>
  <si>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</si>
  <si>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</si>
  <si>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</si>
  <si>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</si>
  <si>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</si>
  <si>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</si>
  <si>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</si>
  <si>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</si>
  <si>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</si>
  <si>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</si>
  <si>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</si>
  <si>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</si>
  <si>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</si>
  <si>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</si>
  <si>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</si>
  <si>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</si>
  <si>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</si>
  <si>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</si>
  <si>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</si>
  <si>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</si>
  <si>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</si>
  <si>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</si>
  <si>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</si>
  <si>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</si>
  <si>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</si>
  <si>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</si>
  <si>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</si>
  <si>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</si>
  <si>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</si>
  <si>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</si>
  <si>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</si>
  <si>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</si>
  <si>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</si>
  <si>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</si>
  <si>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</si>
  <si>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</si>
  <si>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</si>
  <si>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</si>
  <si>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</si>
  <si>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</si>
  <si>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</si>
  <si>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</si>
  <si>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</si>
  <si>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</si>
  <si>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</si>
  <si>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</si>
  <si>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</si>
  <si>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</si>
  <si>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</si>
  <si>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</si>
  <si>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</si>
  <si>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</si>
  <si>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</si>
  <si>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</si>
  <si>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</si>
  <si>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</si>
  <si>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</si>
  <si>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</si>
  <si>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</si>
  <si>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</si>
  <si>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</si>
  <si>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</si>
  <si>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</si>
  <si>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</si>
  <si>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</si>
  <si>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</si>
  <si>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</si>
  <si>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</si>
  <si>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</si>
  <si>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</si>
  <si>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</si>
  <si>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</si>
  <si>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</si>
  <si>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</si>
  <si>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</si>
  <si>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</si>
  <si>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</si>
  <si>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</si>
  <si>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</si>
  <si>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</si>
  <si>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</si>
  <si>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</si>
  <si>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</si>
  <si>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</si>
  <si>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</si>
  <si>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</si>
  <si>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</si>
  <si>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</si>
  <si>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</si>
  <si>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</si>
  <si>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</si>
  <si>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</si>
  <si>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</si>
  <si>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</si>
  <si>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</si>
  <si>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</si>
  <si>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</si>
  <si>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</si>
  <si>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</si>
  <si>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</si>
  <si>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</si>
  <si>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</si>
  <si>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</si>
  <si>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</si>
  <si>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</si>
  <si>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</si>
  <si>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</si>
  <si>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</si>
  <si>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</si>
  <si>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</si>
  <si>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</si>
  <si>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</si>
  <si>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</si>
  <si>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</si>
  <si>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</si>
  <si>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</si>
  <si>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</si>
  <si>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</si>
  <si>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</si>
  <si>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</si>
  <si>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</si>
  <si>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</si>
  <si>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</si>
  <si>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</si>
  <si>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</si>
  <si>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</si>
  <si>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</si>
  <si>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</si>
  <si>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</si>
  <si>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</si>
  <si>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</si>
  <si>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</si>
  <si>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</si>
  <si>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</si>
  <si>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</si>
  <si>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</si>
  <si>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</si>
  <si>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</si>
  <si>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</si>
  <si>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</si>
  <si>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</si>
  <si>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</si>
  <si>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</si>
  <si>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</si>
  <si>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</si>
  <si>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</si>
  <si>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</si>
  <si>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</si>
  <si>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</si>
  <si>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</si>
  <si>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</si>
  <si>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</si>
  <si>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</si>
  <si>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</si>
  <si>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</si>
  <si>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</si>
  <si>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</si>
  <si>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</si>
  <si>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</si>
  <si>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</si>
  <si>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</si>
  <si>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</si>
  <si>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</si>
  <si>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</si>
  <si>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</si>
  <si>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</si>
  <si>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</si>
  <si>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</si>
  <si>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</si>
  <si>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</si>
  <si>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</si>
  <si>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</si>
  <si>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</si>
  <si>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</si>
  <si>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</si>
  <si>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</si>
  <si>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</si>
  <si>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</si>
  <si>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</si>
  <si>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</si>
  <si>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</si>
  <si>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</si>
  <si>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</si>
  <si>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</si>
  <si>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</si>
  <si>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</si>
  <si>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</si>
  <si>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</si>
  <si>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</si>
  <si>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</si>
  <si>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</si>
  <si>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</si>
  <si>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</si>
  <si>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</si>
  <si>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</si>
  <si>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</si>
  <si>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</si>
  <si>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</si>
  <si>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</si>
  <si>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</si>
  <si>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</si>
  <si>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</si>
  <si>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</si>
  <si>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</si>
  <si>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</si>
  <si>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</si>
  <si>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</si>
  <si>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</si>
  <si>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</si>
  <si>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</si>
  <si>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</si>
  <si>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</si>
  <si>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</si>
  <si>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</si>
  <si>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</si>
  <si>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</si>
  <si>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</si>
  <si>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</si>
  <si>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</si>
  <si>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</si>
  <si>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</si>
  <si>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</si>
  <si>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</si>
  <si>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</si>
  <si>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</si>
  <si>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</si>
  <si>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</si>
  <si>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</si>
  <si>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</si>
  <si>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</si>
  <si>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</si>
  <si>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</si>
  <si>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</si>
  <si>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</si>
  <si>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</si>
  <si>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</si>
  <si>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</si>
  <si>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</si>
  <si>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</si>
  <si>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</si>
  <si>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</si>
  <si>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</si>
  <si>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</si>
  <si>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</si>
  <si>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</si>
  <si>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</si>
  <si>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</si>
  <si>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</si>
  <si>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</si>
  <si>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</si>
  <si>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</si>
  <si>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</si>
  <si>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</si>
  <si>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</si>
  <si>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</si>
  <si>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</si>
  <si>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</si>
  <si>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</si>
  <si>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</si>
  <si>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</si>
  <si>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</si>
  <si>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</si>
  <si>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</si>
  <si>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</si>
  <si>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</si>
  <si>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</si>
  <si>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</si>
  <si>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</si>
  <si>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</si>
  <si>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</si>
  <si>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</si>
  <si>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</si>
  <si>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</si>
  <si>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</si>
  <si>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</si>
  <si>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</si>
  <si>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</si>
  <si>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</si>
  <si>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</si>
  <si>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</si>
  <si>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</si>
  <si>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</si>
  <si>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</si>
  <si>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</si>
  <si>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</si>
  <si>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</si>
  <si>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</si>
  <si>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</si>
  <si>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</si>
  <si>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</si>
  <si>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</si>
  <si>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</si>
  <si>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</si>
  <si>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</si>
  <si>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</si>
  <si>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</si>
  <si>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</si>
  <si>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</si>
  <si>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</si>
  <si>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</si>
  <si>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</si>
  <si>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</si>
  <si>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</si>
  <si>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</si>
  <si>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</si>
  <si>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</si>
  <si>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</si>
  <si>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</si>
  <si>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</si>
  <si>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</si>
  <si>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</si>
  <si>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</si>
  <si>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</si>
  <si>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</si>
  <si>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</si>
  <si>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</si>
  <si>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</si>
  <si>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</si>
  <si>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</si>
  <si>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</si>
  <si>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</si>
  <si>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</si>
  <si>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</si>
  <si>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</si>
  <si>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</si>
  <si>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</si>
  <si>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</si>
  <si>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</si>
  <si>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</si>
  <si>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</si>
  <si>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</si>
  <si>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</si>
  <si>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</si>
  <si>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</si>
  <si>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</si>
  <si>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</si>
  <si>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</si>
  <si>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</si>
  <si>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</si>
  <si>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</si>
  <si>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</si>
  <si>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</si>
  <si>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</si>
  <si>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</si>
  <si>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</si>
  <si>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</si>
  <si>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</si>
  <si>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</si>
  <si>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</si>
  <si>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</si>
  <si>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</si>
  <si>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</si>
  <si>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</si>
  <si>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</si>
  <si>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</si>
  <si>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</si>
  <si>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</si>
  <si>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</si>
  <si>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</si>
  <si>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</si>
  <si>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</si>
  <si>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</si>
  <si>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</si>
  <si>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</si>
  <si>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</si>
  <si>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</si>
  <si>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</si>
  <si>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</si>
  <si>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</si>
  <si>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</si>
  <si>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</si>
  <si>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</si>
  <si>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</si>
  <si>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</si>
  <si>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</si>
  <si>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</si>
  <si>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</si>
  <si>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</si>
  <si>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</si>
  <si>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</si>
  <si>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</si>
  <si>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</si>
  <si>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</si>
  <si>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</si>
  <si>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</si>
  <si>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</si>
  <si>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</si>
  <si>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</si>
  <si>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</si>
  <si>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</si>
  <si>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</si>
  <si>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</si>
  <si>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</si>
  <si>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</si>
  <si>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</si>
  <si>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</si>
  <si>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</si>
  <si>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</si>
  <si>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</si>
  <si>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</si>
  <si>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</si>
  <si>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</si>
  <si>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</si>
  <si>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</si>
  <si>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</si>
  <si>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</si>
  <si>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</si>
  <si>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</si>
  <si>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</si>
  <si>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</si>
  <si>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</si>
  <si>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</si>
  <si>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</si>
  <si>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</si>
  <si>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</si>
  <si>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</si>
  <si>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</si>
  <si>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</si>
  <si>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</si>
  <si>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</si>
  <si>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</si>
  <si>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</si>
  <si>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</si>
  <si>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</si>
  <si>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</si>
  <si>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</si>
  <si>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</si>
  <si>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</si>
  <si>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</si>
  <si>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</si>
  <si>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</si>
  <si>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</si>
  <si>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</si>
  <si>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</si>
  <si>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</si>
  <si>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</si>
  <si>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</si>
  <si>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</si>
  <si>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</si>
  <si>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</si>
  <si>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</si>
  <si>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</si>
  <si>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</si>
  <si>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</si>
  <si>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</si>
  <si>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</si>
  <si>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</si>
  <si>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</si>
  <si>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</si>
  <si>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</si>
  <si>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</si>
  <si>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</si>
  <si>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</si>
  <si>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</si>
  <si>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</si>
  <si>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</si>
  <si>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</si>
  <si>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</si>
  <si>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</si>
  <si>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</si>
  <si>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</si>
  <si>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</si>
  <si>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</si>
  <si>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</si>
  <si>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</si>
  <si>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</si>
  <si>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</si>
  <si>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</si>
  <si>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</si>
  <si>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</si>
  <si>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</si>
  <si>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</si>
  <si>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</si>
  <si>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</si>
  <si>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</si>
  <si>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</si>
  <si>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</si>
  <si>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</si>
  <si>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</si>
  <si>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</si>
  <si>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</si>
  <si>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</si>
  <si>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</si>
  <si>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</si>
  <si>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</si>
  <si>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</si>
  <si>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</si>
  <si>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</si>
  <si>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</si>
  <si>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</si>
  <si>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</si>
  <si>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</si>
  <si>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</si>
  <si>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</si>
  <si>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</si>
  <si>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</si>
  <si>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</si>
  <si>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</si>
  <si>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</si>
  <si>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</si>
  <si>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</si>
  <si>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</si>
  <si>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</si>
  <si>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</si>
  <si>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</si>
  <si>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</si>
  <si>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</si>
  <si>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</si>
  <si>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</si>
  <si>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</si>
  <si>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</si>
  <si>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</si>
  <si>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</si>
  <si>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</si>
  <si>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</si>
  <si>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</si>
  <si>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</si>
  <si>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</si>
  <si>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</si>
  <si>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</si>
  <si>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</si>
  <si>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</si>
  <si>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</si>
  <si>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</si>
  <si>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</si>
  <si>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</si>
  <si>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</si>
  <si>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</si>
  <si>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</si>
  <si>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</si>
  <si>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</si>
  <si>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</si>
  <si>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</si>
  <si>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</si>
  <si>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</si>
  <si>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</si>
  <si>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</si>
  <si>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</si>
  <si>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</si>
  <si>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</si>
  <si>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</si>
  <si>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</si>
  <si>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</si>
  <si>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</si>
  <si>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</si>
  <si>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</si>
  <si>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</si>
  <si>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</si>
  <si>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</si>
  <si>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</si>
  <si>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</si>
  <si>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</si>
  <si>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</si>
  <si>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</si>
  <si>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</si>
  <si>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</si>
  <si>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</si>
  <si>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</si>
  <si>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</si>
  <si>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</si>
  <si>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</si>
  <si>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</si>
  <si>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</si>
  <si>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</si>
  <si>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</si>
  <si>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</si>
  <si>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</si>
  <si>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</si>
  <si>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</si>
  <si>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</si>
  <si>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</si>
  <si>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</si>
  <si>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</si>
  <si>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</si>
  <si>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</si>
  <si>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</si>
  <si>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</si>
  <si>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</si>
  <si>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</si>
  <si>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</si>
  <si>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</si>
  <si>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</si>
  <si>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</si>
  <si>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</si>
  <si>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</si>
  <si>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</si>
  <si>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</si>
  <si>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</si>
  <si>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</si>
  <si>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</si>
  <si>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</si>
  <si>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</si>
  <si>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</si>
  <si>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</si>
  <si>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</si>
  <si>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</si>
  <si>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</si>
  <si>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</si>
  <si>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</si>
  <si>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</si>
  <si>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</si>
  <si>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</si>
  <si>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</si>
  <si>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</si>
  <si>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</si>
  <si>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</si>
  <si>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</si>
  <si>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</si>
  <si>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</si>
  <si>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</si>
  <si>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</si>
  <si>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</si>
  <si>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</si>
  <si>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</si>
  <si>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</si>
  <si>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</si>
  <si>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</si>
  <si>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</si>
  <si>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</si>
  <si>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</si>
  <si>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</si>
  <si>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</si>
  <si>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</si>
  <si>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</si>
  <si>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</si>
  <si>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</si>
  <si>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</si>
  <si>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</si>
  <si>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</si>
  <si>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</si>
  <si>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</si>
  <si>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</si>
  <si>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</si>
  <si>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</si>
  <si>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</si>
  <si>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</si>
  <si>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</si>
  <si>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</si>
  <si>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</si>
  <si>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</si>
  <si>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</si>
  <si>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</si>
  <si>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</si>
  <si>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</si>
  <si>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</si>
  <si>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</si>
  <si>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</si>
  <si>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</si>
  <si>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</si>
  <si>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</si>
  <si>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</si>
  <si>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</si>
  <si>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</si>
  <si>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</si>
  <si>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</si>
  <si>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</si>
  <si>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</si>
  <si>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</si>
  <si>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</si>
  <si>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</si>
  <si>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</si>
  <si>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</si>
  <si>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</si>
  <si>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</si>
  <si>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</si>
  <si>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</si>
  <si>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</si>
  <si>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</si>
  <si>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</si>
  <si>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</si>
  <si>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</si>
  <si>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</si>
  <si>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</si>
  <si>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</si>
  <si>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</si>
  <si>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</si>
  <si>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</si>
  <si>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</si>
  <si>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</si>
  <si>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</si>
  <si>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</si>
  <si>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</si>
  <si>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</si>
  <si>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</si>
  <si>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</si>
  <si>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</si>
  <si>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</si>
  <si>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</si>
  <si>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</si>
  <si>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</si>
  <si>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</si>
  <si>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</si>
  <si>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</si>
  <si>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</si>
  <si>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</si>
  <si>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</si>
  <si>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</si>
  <si>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</si>
  <si>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</si>
  <si>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</si>
  <si>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</si>
  <si>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</si>
  <si>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</si>
  <si>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</si>
  <si>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</si>
  <si>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</si>
  <si>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</si>
  <si>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</si>
  <si>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</si>
  <si>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</si>
  <si>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</si>
  <si>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</si>
  <si>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</si>
  <si>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</si>
  <si>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</si>
  <si>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</si>
  <si>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</si>
  <si>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</si>
  <si>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</si>
  <si>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</si>
  <si>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</si>
  <si>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</si>
  <si>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</si>
  <si>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</si>
  <si>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</si>
  <si>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</si>
  <si>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</si>
  <si>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</si>
  <si>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</si>
  <si>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</si>
  <si>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</si>
  <si>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</si>
  <si>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</si>
  <si>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</si>
  <si>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</si>
  <si>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</si>
  <si>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</si>
  <si>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</si>
  <si>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</si>
  <si>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</si>
  <si>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</si>
  <si>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</si>
  <si>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</si>
  <si>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</si>
  <si>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</si>
  <si>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</si>
  <si>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</si>
  <si>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</si>
  <si>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</si>
  <si>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</si>
  <si>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</si>
  <si>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</si>
  <si>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</si>
  <si>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</si>
  <si>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</si>
  <si>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</si>
  <si>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</si>
  <si>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</si>
  <si>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</si>
  <si>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</si>
  <si>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</si>
  <si>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</si>
  <si>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</si>
  <si>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</si>
  <si>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</si>
  <si>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</si>
  <si>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</si>
  <si>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</si>
  <si>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</si>
  <si>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</si>
  <si>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</si>
  <si>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</si>
  <si>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</si>
  <si>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</si>
  <si>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</si>
  <si>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</si>
  <si>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</si>
  <si>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</si>
  <si>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</si>
  <si>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</si>
  <si>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</si>
  <si>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</si>
  <si>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</si>
  <si>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</si>
  <si>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</si>
  <si>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</si>
  <si>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</si>
  <si>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</si>
  <si>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</si>
  <si>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</si>
  <si>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</si>
  <si>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</si>
  <si>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</si>
  <si>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</si>
  <si>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</si>
  <si>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</si>
  <si>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</si>
  <si>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</si>
  <si>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</si>
  <si>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</si>
  <si>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</si>
  <si>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</si>
  <si>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</si>
  <si>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</si>
  <si>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</si>
  <si>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</si>
  <si>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</si>
  <si>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</si>
  <si>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</si>
  <si>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</si>
  <si>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</si>
  <si>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</si>
  <si>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</si>
  <si>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</si>
  <si>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</si>
  <si>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</si>
  <si>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</si>
  <si>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</si>
  <si>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</si>
  <si>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</si>
  <si>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</si>
  <si>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</si>
  <si>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</si>
  <si>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</si>
  <si>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</si>
  <si>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</si>
  <si>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</si>
  <si>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</si>
  <si>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</si>
  <si>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</si>
  <si>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</si>
  <si>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</si>
  <si>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</si>
  <si>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</si>
  <si>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</si>
  <si>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</si>
  <si>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</si>
  <si>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</si>
  <si>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</si>
  <si>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</si>
  <si>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</si>
  <si>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</si>
  <si>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</si>
  <si>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</si>
  <si>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</si>
  <si>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</si>
  <si>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</si>
  <si>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</si>
  <si>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</si>
  <si>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</si>
  <si>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</si>
  <si>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</si>
  <si>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</si>
  <si>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</si>
  <si>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</si>
  <si>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</si>
  <si>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</si>
  <si>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</si>
  <si>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</si>
  <si>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</si>
  <si>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</si>
  <si>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</si>
  <si>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</si>
  <si>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</si>
  <si>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</si>
  <si>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</si>
  <si>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</si>
  <si>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</si>
  <si>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</si>
  <si>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</si>
  <si>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</si>
  <si>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</si>
  <si>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</si>
  <si>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</si>
  <si>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</si>
  <si>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</si>
  <si>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</si>
  <si>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</si>
  <si>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</si>
  <si>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</si>
  <si>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</si>
  <si>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</si>
  <si>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</si>
  <si>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</si>
  <si>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</si>
  <si>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</si>
  <si>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</si>
  <si>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</si>
  <si>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</si>
  <si>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</si>
  <si>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</si>
  <si>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</si>
  <si>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</si>
  <si>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</si>
  <si>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</si>
  <si>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</si>
  <si>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</si>
  <si>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</si>
  <si>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</si>
  <si>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</si>
  <si>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</si>
  <si>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</si>
  <si>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</si>
  <si>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</si>
  <si>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</si>
  <si>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</si>
  <si>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</si>
  <si>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</si>
  <si>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</si>
  <si>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</si>
  <si>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</si>
  <si>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</si>
  <si>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</si>
  <si>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</si>
  <si>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</si>
  <si>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</si>
  <si>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</si>
  <si>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</si>
  <si>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</si>
  <si>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</si>
  <si>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</si>
  <si>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</si>
  <si>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</si>
  <si>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</si>
  <si>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</si>
  <si>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</si>
  <si>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</si>
  <si>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</si>
  <si>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</si>
  <si>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</si>
  <si>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</si>
  <si>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</si>
  <si>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</si>
  <si>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</si>
  <si>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</si>
  <si>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</si>
  <si>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</si>
  <si>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</si>
  <si>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</si>
  <si>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</si>
  <si>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</si>
  <si>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</si>
  <si>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</si>
  <si>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</si>
  <si>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</si>
  <si>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</si>
  <si>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</si>
  <si>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</si>
  <si>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</si>
  <si>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</si>
  <si>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</si>
  <si>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</si>
  <si>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</si>
  <si>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</si>
  <si>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</si>
  <si>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</si>
  <si>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</si>
  <si>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</si>
  <si>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</si>
  <si>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</si>
  <si>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</si>
  <si>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</si>
  <si>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</si>
  <si>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</si>
  <si>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</si>
  <si>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</si>
  <si>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</si>
  <si>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</si>
  <si>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</si>
  <si>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</si>
  <si>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</si>
  <si>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</si>
  <si>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</si>
  <si>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</si>
  <si>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</si>
  <si>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</si>
  <si>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</si>
  <si>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</si>
  <si>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</si>
  <si>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</si>
  <si>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</si>
  <si>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</si>
  <si>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</si>
  <si>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</si>
  <si>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</si>
  <si>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</si>
  <si>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</si>
  <si>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</si>
  <si>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</si>
  <si>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</si>
  <si>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</si>
  <si>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</si>
  <si>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</si>
  <si>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</si>
  <si>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</si>
  <si>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</si>
  <si>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</si>
  <si>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</si>
  <si>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</si>
  <si>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</si>
  <si>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</si>
  <si>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</si>
  <si>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</si>
  <si>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</si>
  <si>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</si>
  <si>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</si>
  <si>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</si>
  <si>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</si>
  <si>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</si>
  <si>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</si>
  <si>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</si>
  <si>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</si>
  <si>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</si>
  <si>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</si>
  <si>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</si>
  <si>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</si>
  <si>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</si>
  <si>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</si>
  <si>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</si>
  <si>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</si>
  <si>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</si>
  <si>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</si>
  <si>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</si>
  <si>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</si>
  <si>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</si>
  <si>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</si>
  <si>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</si>
  <si>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</si>
  <si>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</si>
  <si>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</si>
  <si>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</si>
  <si>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</si>
  <si>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</si>
  <si>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</si>
  <si>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</si>
  <si>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</si>
  <si>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</si>
  <si>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</si>
  <si>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</si>
  <si>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</si>
  <si>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</si>
  <si>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</si>
  <si>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</si>
  <si>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</si>
  <si>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</si>
  <si>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</si>
  <si>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</si>
  <si>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</si>
  <si>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</si>
  <si>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</si>
  <si>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</si>
  <si>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</si>
  <si>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</si>
  <si>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</si>
  <si>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</si>
  <si>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</si>
  <si>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</si>
  <si>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</si>
  <si>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</si>
  <si>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</si>
  <si>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</si>
  <si>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</si>
  <si>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</si>
  <si>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</si>
  <si>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</si>
  <si>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</si>
  <si>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</si>
  <si>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</si>
  <si>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</si>
  <si>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</si>
  <si>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</si>
  <si>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</si>
  <si>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</si>
  <si>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</si>
  <si>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</si>
  <si>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</si>
  <si>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</si>
  <si>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</si>
  <si>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</si>
  <si>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</si>
  <si>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</si>
  <si>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</si>
  <si>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</si>
  <si>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</si>
  <si>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</si>
  <si>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</si>
  <si>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</si>
  <si>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</si>
  <si>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</si>
  <si>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</si>
  <si>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</si>
  <si>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</si>
  <si>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</si>
  <si>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</si>
  <si>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</si>
  <si>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</si>
  <si>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</si>
  <si>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</si>
  <si>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</si>
  <si>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</si>
  <si>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</si>
  <si>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</si>
  <si>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</si>
  <si>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</si>
  <si>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</si>
  <si>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</si>
  <si>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</si>
  <si>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</si>
  <si>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</si>
  <si>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</si>
  <si>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</si>
  <si>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</si>
  <si>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</si>
  <si>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</si>
  <si>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</si>
  <si>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</si>
  <si>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</si>
  <si>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</si>
  <si>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</si>
  <si>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</si>
  <si>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</si>
  <si>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</si>
  <si>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</si>
  <si>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</si>
  <si>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</si>
  <si>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</si>
  <si>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</si>
  <si>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</si>
  <si>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</si>
  <si>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</si>
  <si>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</si>
  <si>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</si>
  <si>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</si>
  <si>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</si>
  <si>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</si>
  <si>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</si>
  <si>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</si>
  <si>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</si>
  <si>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</si>
  <si>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</si>
  <si>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</si>
  <si>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</si>
  <si>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</si>
  <si>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</si>
  <si>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</si>
  <si>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</si>
  <si>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</si>
  <si>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</si>
  <si>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</si>
  <si>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</si>
  <si>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</si>
  <si>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</si>
  <si>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</si>
  <si>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</si>
  <si>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</si>
  <si>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</si>
  <si>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</si>
  <si>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</si>
  <si>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</si>
  <si>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</si>
  <si>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</si>
  <si>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</si>
  <si>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</si>
  <si>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</si>
  <si>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</si>
  <si>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</si>
  <si>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</si>
  <si>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</si>
  <si>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</si>
  <si>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</si>
  <si>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</si>
  <si>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</si>
  <si>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</si>
  <si>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</si>
  <si>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</si>
  <si>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</si>
  <si>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</si>
  <si>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</si>
  <si>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</si>
  <si>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</si>
  <si>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</si>
  <si>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</si>
  <si>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</si>
  <si>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</si>
  <si>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</si>
  <si>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</si>
  <si>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</si>
  <si>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</si>
  <si>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</si>
  <si>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</si>
  <si>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</si>
  <si>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</si>
  <si>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</si>
  <si>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</si>
  <si>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</si>
  <si>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</si>
  <si>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</si>
  <si>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</si>
  <si>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</si>
  <si>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</si>
  <si>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</si>
  <si>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</si>
  <si>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</si>
  <si>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</si>
  <si>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</si>
  <si>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</si>
  <si>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</si>
  <si>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</si>
  <si>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</si>
  <si>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</si>
  <si>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</si>
  <si>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</si>
  <si>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</si>
  <si>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</si>
  <si>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</si>
  <si>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</si>
  <si>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</si>
  <si>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</si>
  <si>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</si>
  <si>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</si>
  <si>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</si>
  <si>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</si>
  <si>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</si>
  <si>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</si>
  <si>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</si>
  <si>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</si>
  <si>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</si>
  <si>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</si>
  <si>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</si>
  <si>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</si>
  <si>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</si>
  <si>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</si>
  <si>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</si>
  <si>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</si>
  <si>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</si>
  <si>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</si>
  <si>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</si>
  <si>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</si>
  <si>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</si>
  <si>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</si>
  <si>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</si>
  <si>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</si>
  <si>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</si>
  <si>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</si>
  <si>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</si>
  <si>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</si>
  <si>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</si>
  <si>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</si>
  <si>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</si>
  <si>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</si>
  <si>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</si>
  <si>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</si>
  <si>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</si>
  <si>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</si>
  <si>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</si>
  <si>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</si>
  <si>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</si>
  <si>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</si>
  <si>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</si>
  <si>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</si>
  <si>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</si>
  <si>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</si>
  <si>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</si>
  <si>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</si>
  <si>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</si>
  <si>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</si>
  <si>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</si>
  <si>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</si>
  <si>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</si>
  <si>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</si>
  <si>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</si>
  <si>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</si>
  <si>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</si>
  <si>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</si>
  <si>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</si>
  <si>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</si>
  <si>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</si>
  <si>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</si>
  <si>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</si>
  <si>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</si>
  <si>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</si>
  <si>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</si>
  <si>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</si>
  <si>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</si>
  <si>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</si>
  <si>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</si>
  <si>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</si>
  <si>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</si>
  <si>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</si>
  <si>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</si>
  <si>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</si>
  <si>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</si>
  <si>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</si>
  <si>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</si>
  <si>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</si>
  <si>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</si>
  <si>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</si>
  <si>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</si>
  <si>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</si>
  <si>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</si>
  <si>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</si>
  <si>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</si>
  <si>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</si>
  <si>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</si>
  <si>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</si>
  <si>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</si>
  <si>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</si>
  <si>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</si>
  <si>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</si>
  <si>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</si>
  <si>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</si>
  <si>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</si>
  <si>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</si>
  <si>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</si>
  <si>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</si>
  <si>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</si>
  <si>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</si>
  <si>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</si>
  <si>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</si>
  <si>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</si>
  <si>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</si>
  <si>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</si>
  <si>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</si>
  <si>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</si>
  <si>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</si>
  <si>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</si>
  <si>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</si>
  <si>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</si>
  <si>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</si>
  <si>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</si>
  <si>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</si>
  <si>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</si>
  <si>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</si>
  <si>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</si>
  <si>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</si>
  <si>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</si>
  <si>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</si>
  <si>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</si>
  <si>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</si>
  <si>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</si>
  <si>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</si>
  <si>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</si>
  <si>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</si>
  <si>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</si>
  <si>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</si>
  <si>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</si>
  <si>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</si>
  <si>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</si>
  <si>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</si>
  <si>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</si>
  <si>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</si>
  <si>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</si>
  <si>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</si>
  <si>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</si>
  <si>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</si>
  <si>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</si>
  <si>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</si>
  <si>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</si>
  <si>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</si>
  <si>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</si>
  <si>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</si>
  <si>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</si>
  <si>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</si>
  <si>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</si>
  <si>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</si>
  <si>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</si>
  <si>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</si>
  <si>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</si>
  <si>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</si>
  <si>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</si>
  <si>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</si>
  <si>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</si>
  <si>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</si>
  <si>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</si>
  <si>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</si>
  <si>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</si>
  <si>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</si>
  <si>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</si>
  <si>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</si>
  <si>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</si>
  <si>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</si>
  <si>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</si>
  <si>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</si>
  <si>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</si>
  <si>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</si>
  <si>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</si>
  <si>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</si>
  <si>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</si>
  <si>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</si>
  <si>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</si>
  <si>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</si>
  <si>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</si>
  <si>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</si>
  <si>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</si>
  <si>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</si>
  <si>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</si>
  <si>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</si>
  <si>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</si>
  <si>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</si>
  <si>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</si>
  <si>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</si>
  <si>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</si>
  <si>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</si>
  <si>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</si>
  <si>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</si>
  <si>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</si>
  <si>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</si>
  <si>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</si>
  <si>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</si>
  <si>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</si>
  <si>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</si>
  <si>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</si>
  <si>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</si>
  <si>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</si>
  <si>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</si>
  <si>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</si>
  <si>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</si>
  <si>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</si>
  <si>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</si>
  <si>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</si>
  <si>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</si>
  <si>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</si>
  <si>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</si>
  <si>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</si>
  <si>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</si>
  <si>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</si>
  <si>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</si>
  <si>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</si>
  <si>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</si>
  <si>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</si>
  <si>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</si>
  <si>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</si>
  <si>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</si>
  <si>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</si>
  <si>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</si>
  <si>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</si>
  <si>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</si>
  <si>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</si>
  <si>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</si>
  <si>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</si>
  <si>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</si>
  <si>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</si>
  <si>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</si>
  <si>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</si>
  <si>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</si>
  <si>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</si>
  <si>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</si>
  <si>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</si>
  <si>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</si>
  <si>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</si>
  <si>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</si>
  <si>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</si>
  <si>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</si>
  <si>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</si>
  <si>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</si>
  <si>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</si>
  <si>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</si>
  <si>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</si>
  <si>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</si>
  <si>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</si>
  <si>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</si>
  <si>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</si>
  <si>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</si>
  <si>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</si>
  <si>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</si>
  <si>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</si>
  <si>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</si>
  <si>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</si>
  <si>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</si>
  <si>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</si>
  <si>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</si>
  <si>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</si>
  <si>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</si>
  <si>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</si>
  <si>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</si>
  <si>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</si>
  <si>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</si>
  <si>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</si>
  <si>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</si>
  <si>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</si>
  <si>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</si>
  <si>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</si>
  <si>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</si>
  <si>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</si>
  <si>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</si>
  <si>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</si>
  <si>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</si>
  <si>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</si>
  <si>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</si>
  <si>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</si>
  <si>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</si>
  <si>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</si>
  <si>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</si>
  <si>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</si>
  <si>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</si>
  <si>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</si>
  <si>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</si>
  <si>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</si>
  <si>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</si>
  <si>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</si>
  <si>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</si>
  <si>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</si>
  <si>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</si>
  <si>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</si>
  <si>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</si>
  <si>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</si>
  <si>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</si>
  <si>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</si>
  <si>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</si>
  <si>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</si>
  <si>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</si>
  <si>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</si>
  <si>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</si>
  <si>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</si>
  <si>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</si>
  <si>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</si>
  <si>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</si>
  <si>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</si>
  <si>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</si>
  <si>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</si>
  <si>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</si>
  <si>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</si>
  <si>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</si>
  <si>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</si>
  <si>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</si>
  <si>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</si>
  <si>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</si>
  <si>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</si>
  <si>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</si>
  <si>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</si>
  <si>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</si>
  <si>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</si>
  <si>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</si>
  <si>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</si>
  <si>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</si>
  <si>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</si>
  <si>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</si>
  <si>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</si>
  <si>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</si>
  <si>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</si>
  <si>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</si>
  <si>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</si>
  <si>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</si>
  <si>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</si>
  <si>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</si>
  <si>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</si>
  <si>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</si>
  <si>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</si>
  <si>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</si>
  <si>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</si>
  <si>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</si>
  <si>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</si>
  <si>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</si>
  <si>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</si>
  <si>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</si>
  <si>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</si>
  <si>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</si>
  <si>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</si>
  <si>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</si>
  <si>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</si>
  <si>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</si>
  <si>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</si>
  <si>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</si>
  <si>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</si>
  <si>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</si>
  <si>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</si>
  <si>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</si>
  <si>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</si>
  <si>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</si>
  <si>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</si>
  <si>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</si>
  <si>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</si>
  <si>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</si>
  <si>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</si>
  <si>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</si>
  <si>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</si>
  <si>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</si>
  <si>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</si>
  <si>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</si>
  <si>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</si>
  <si>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</si>
  <si>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</si>
  <si>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</si>
  <si>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</si>
  <si>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</si>
  <si>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</si>
  <si>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</si>
  <si>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</si>
  <si>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</si>
  <si>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</si>
  <si>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</si>
  <si>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</si>
  <si>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</si>
  <si>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</si>
  <si>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</si>
  <si>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</si>
  <si>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</si>
  <si>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</si>
  <si>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</si>
  <si>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</si>
  <si>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</si>
  <si>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</si>
  <si>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</si>
  <si>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</si>
  <si>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</si>
  <si>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</si>
  <si>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</si>
  <si>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</si>
  <si>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</si>
  <si>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</si>
  <si>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</si>
  <si>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</si>
  <si>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</si>
  <si>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</si>
  <si>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</si>
  <si>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</si>
  <si>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</si>
  <si>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</si>
  <si>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</si>
  <si>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</si>
  <si>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</si>
  <si>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</si>
  <si>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</si>
  <si>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</si>
  <si>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</si>
  <si>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</si>
  <si>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</si>
  <si>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</si>
  <si>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</si>
  <si>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</si>
  <si>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</si>
  <si>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</si>
  <si>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</si>
  <si>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</si>
  <si>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</si>
  <si>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</si>
  <si>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</si>
  <si>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</si>
  <si>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</si>
  <si>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</si>
  <si>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</si>
  <si>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</si>
  <si>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</si>
  <si>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</si>
  <si>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</si>
  <si>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</si>
  <si>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</si>
  <si>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</si>
  <si>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</si>
  <si>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</si>
  <si>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</si>
  <si>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</si>
  <si>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</si>
  <si>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</si>
  <si>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</si>
  <si>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</si>
  <si>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</si>
  <si>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</si>
  <si>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</si>
  <si>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</si>
  <si>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</si>
  <si>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</si>
  <si>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</si>
  <si>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</si>
  <si>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</si>
  <si>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</si>
  <si>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</si>
  <si>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</si>
  <si>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</si>
  <si>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</si>
  <si>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</si>
  <si>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</si>
  <si>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</si>
  <si>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</si>
  <si>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</si>
  <si>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</si>
  <si>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</si>
  <si>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</si>
  <si>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</si>
  <si>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</si>
  <si>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</si>
  <si>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</si>
  <si>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</si>
  <si>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</si>
  <si>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</si>
  <si>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</si>
  <si>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</si>
  <si>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</si>
  <si>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</si>
  <si>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</si>
  <si>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</si>
  <si>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</si>
  <si>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</si>
  <si>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</si>
  <si>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</si>
  <si>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</si>
  <si>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</si>
  <si>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</si>
  <si>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</si>
  <si>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</si>
  <si>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</si>
  <si>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</si>
  <si>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</si>
  <si>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</si>
  <si>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</si>
  <si>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</si>
  <si>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</si>
  <si>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</si>
  <si>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</si>
  <si>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</si>
  <si>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</si>
  <si>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</si>
  <si>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</si>
  <si>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</si>
  <si>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</si>
  <si>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</si>
  <si>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</si>
  <si>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</si>
  <si>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</si>
  <si>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</si>
  <si>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</si>
  <si>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</si>
  <si>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</si>
  <si>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</si>
  <si>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</si>
  <si>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</si>
  <si>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</si>
  <si>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</si>
  <si>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</si>
  <si>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</si>
  <si>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</si>
  <si>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</si>
  <si>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</si>
  <si>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</si>
  <si>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</si>
  <si>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</si>
  <si>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</si>
  <si>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</si>
  <si>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</si>
  <si>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</si>
  <si>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</si>
  <si>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</si>
  <si>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</si>
  <si>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</si>
  <si>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</si>
  <si>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</si>
  <si>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</si>
  <si>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</si>
  <si>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</si>
  <si>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</si>
  <si>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</si>
  <si>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</si>
  <si>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</si>
  <si>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</si>
  <si>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</si>
  <si>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</si>
  <si>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</si>
  <si>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</si>
  <si>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</si>
  <si>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</si>
  <si>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</si>
  <si>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</si>
  <si>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</si>
  <si>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</si>
  <si>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</si>
  <si>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</si>
  <si>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</si>
  <si>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</si>
  <si>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</si>
  <si>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</si>
  <si>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</si>
  <si>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</si>
  <si>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</si>
  <si>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</si>
  <si>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</si>
  <si>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</si>
  <si>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</si>
  <si>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</si>
  <si>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</si>
  <si>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</si>
  <si>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</si>
  <si>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</si>
  <si>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</si>
  <si>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</si>
  <si>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</si>
  <si>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</si>
  <si>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</si>
  <si>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</si>
  <si>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</si>
  <si>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</si>
  <si>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</si>
  <si>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</si>
  <si>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</si>
  <si>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</si>
  <si>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</si>
  <si>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</si>
  <si>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</si>
  <si>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</si>
  <si>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</si>
  <si>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</si>
  <si>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</si>
  <si>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</si>
  <si>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</si>
  <si>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</si>
  <si>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</si>
  <si>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</si>
  <si>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</si>
  <si>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</si>
  <si>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</si>
  <si>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</si>
  <si>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</si>
  <si>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</si>
  <si>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</si>
  <si>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</si>
  <si>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</si>
  <si>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</si>
  <si>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</si>
  <si>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</si>
  <si>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</si>
  <si>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</si>
  <si>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</si>
  <si>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</si>
  <si>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</si>
  <si>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</si>
  <si>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</si>
  <si>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</si>
  <si>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</si>
  <si>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</si>
  <si>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</si>
  <si>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</si>
  <si>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</si>
  <si>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</si>
  <si>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</si>
  <si>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</si>
  <si>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</si>
  <si>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</si>
  <si>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</si>
  <si>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</si>
  <si>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</si>
  <si>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</si>
  <si>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</si>
  <si>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</si>
  <si>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</si>
  <si>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</si>
  <si>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</si>
  <si>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</si>
  <si>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</si>
  <si>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</si>
  <si>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</si>
  <si>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</si>
  <si>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</si>
  <si>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</si>
  <si>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</si>
  <si>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</si>
  <si>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</si>
  <si>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</si>
  <si>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</si>
  <si>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</si>
  <si>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</si>
  <si>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</si>
  <si>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</si>
  <si>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</si>
  <si>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</si>
  <si>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</si>
  <si>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</si>
  <si>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</si>
  <si>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</si>
  <si>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</si>
  <si>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</si>
  <si>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</si>
  <si>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</si>
  <si>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</si>
  <si>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</si>
  <si>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</si>
  <si>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</si>
  <si>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</si>
  <si>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</si>
  <si>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</si>
  <si>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</si>
  <si>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</si>
  <si>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</si>
  <si>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</si>
  <si>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</si>
  <si>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</si>
  <si>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</si>
  <si>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</si>
  <si>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</si>
  <si>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</si>
  <si>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</si>
  <si>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</si>
  <si>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</si>
  <si>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</si>
  <si>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</si>
  <si>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</si>
  <si>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</si>
  <si>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</si>
  <si>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</si>
  <si>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</si>
  <si>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</si>
  <si>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</si>
  <si>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</si>
  <si>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</si>
  <si>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</si>
  <si>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</si>
  <si>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</si>
  <si>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</si>
  <si>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</si>
  <si>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</si>
  <si>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</si>
  <si>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</si>
  <si>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</si>
  <si>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</si>
  <si>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</si>
  <si>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</si>
  <si>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</si>
  <si>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</si>
  <si>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</si>
  <si>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</si>
  <si>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</si>
  <si>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</si>
  <si>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</si>
  <si>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</si>
  <si>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</si>
  <si>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</si>
  <si>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</si>
  <si>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</si>
  <si>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</si>
  <si>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</si>
  <si>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</si>
  <si>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</si>
  <si>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</si>
  <si>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</si>
  <si>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</si>
  <si>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</si>
  <si>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</si>
  <si>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</si>
  <si>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</si>
  <si>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</si>
  <si>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</si>
  <si>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</si>
  <si>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</si>
  <si>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</si>
  <si>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</si>
  <si>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</si>
  <si>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</si>
  <si>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</si>
  <si>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</si>
  <si>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</si>
  <si>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</si>
  <si>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</si>
  <si>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</si>
  <si>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</si>
  <si>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</si>
  <si>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</si>
  <si>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</si>
  <si>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</si>
  <si>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</si>
  <si>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</si>
  <si>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</si>
  <si>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</si>
  <si>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</si>
  <si>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</si>
  <si>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</si>
  <si>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</si>
  <si>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</si>
  <si>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</si>
  <si>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</si>
  <si>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</si>
  <si>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</si>
  <si>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</si>
  <si>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</si>
  <si>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</si>
  <si>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</si>
  <si>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</si>
  <si>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</si>
  <si>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</si>
  <si>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</si>
  <si>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</si>
  <si>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</si>
  <si>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</si>
  <si>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</si>
  <si>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</si>
  <si>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</si>
  <si>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</si>
  <si>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</si>
  <si>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</si>
  <si>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</si>
  <si>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</si>
  <si>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</si>
  <si>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</si>
  <si>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</si>
  <si>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</si>
  <si>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</si>
  <si>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</si>
  <si>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</si>
  <si>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</si>
  <si>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</si>
  <si>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</si>
  <si>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</si>
  <si>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</si>
  <si>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</si>
  <si>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</si>
  <si>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</si>
  <si>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</si>
  <si>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</si>
  <si>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</si>
  <si>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</si>
  <si>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</si>
  <si>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</si>
  <si>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</si>
  <si>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</si>
  <si>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</si>
  <si>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</si>
  <si>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</si>
  <si>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</si>
  <si>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</si>
  <si>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</si>
  <si>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</si>
  <si>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</si>
  <si>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</si>
  <si>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</si>
  <si>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</si>
  <si>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</si>
  <si>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</si>
  <si>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</si>
  <si>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</si>
  <si>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</si>
  <si>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</si>
  <si>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</si>
  <si>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</si>
  <si>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</si>
  <si>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</si>
  <si>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</si>
  <si>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</si>
  <si>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</si>
  <si>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</si>
  <si>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</si>
  <si>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</si>
  <si>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</si>
  <si>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</si>
  <si>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</si>
  <si>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</si>
  <si>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</si>
  <si>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</si>
  <si>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</si>
  <si>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</si>
  <si>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</si>
  <si>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</si>
  <si>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</si>
  <si>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</si>
  <si>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</si>
  <si>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</si>
  <si>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</si>
  <si>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</si>
  <si>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</si>
  <si>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</si>
  <si>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</si>
  <si>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</si>
  <si>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</si>
  <si>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</si>
  <si>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</si>
  <si>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</si>
  <si>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</si>
  <si>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</si>
  <si>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</si>
  <si>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</si>
  <si>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</si>
  <si>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</si>
  <si>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</si>
  <si>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</si>
  <si>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</si>
  <si>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</si>
  <si>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</si>
  <si>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</si>
  <si>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</si>
  <si>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</si>
  <si>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</si>
  <si>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</si>
  <si>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</si>
  <si>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</si>
  <si>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</si>
  <si>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</si>
  <si>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</si>
  <si>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</si>
  <si>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</si>
  <si>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</si>
  <si>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</si>
  <si>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</si>
  <si>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</si>
  <si>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</si>
  <si>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</si>
  <si>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</si>
  <si>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</si>
  <si>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</si>
  <si>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</si>
  <si>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</si>
  <si>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</si>
  <si>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</si>
  <si>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</si>
  <si>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</si>
  <si>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</si>
  <si>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</si>
  <si>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</si>
  <si>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</si>
  <si>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</si>
  <si>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</si>
  <si>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</si>
  <si>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</si>
  <si>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</si>
  <si>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</si>
  <si>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</si>
  <si>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</si>
  <si>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</si>
  <si>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</si>
  <si>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</si>
  <si>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</si>
  <si>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</si>
  <si>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</si>
  <si>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</si>
  <si>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</si>
  <si>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</si>
  <si>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</si>
  <si>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</si>
  <si>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</si>
  <si>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</si>
  <si>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</si>
  <si>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</si>
  <si>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</si>
  <si>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</si>
  <si>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</si>
  <si>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</si>
  <si>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</si>
  <si>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</si>
  <si>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</si>
  <si>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</si>
  <si>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</si>
  <si>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</si>
  <si>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</si>
  <si>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</si>
  <si>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</si>
  <si>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</si>
  <si>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</si>
  <si>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</si>
  <si>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</si>
  <si>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</si>
  <si>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</si>
  <si>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</si>
  <si>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</si>
  <si>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</si>
  <si>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</si>
  <si>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</si>
  <si>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</si>
  <si>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</si>
  <si>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</si>
  <si>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</si>
  <si>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</si>
  <si>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</si>
  <si>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</si>
  <si>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</si>
  <si>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</si>
  <si>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</si>
  <si>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</si>
  <si>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</si>
  <si>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</si>
  <si>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</si>
  <si>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</si>
  <si>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</si>
  <si>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</si>
  <si>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</si>
  <si>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</si>
  <si>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</si>
  <si>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</si>
  <si>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</si>
  <si>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</si>
  <si>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</si>
  <si>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</si>
  <si>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</si>
  <si>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</si>
  <si>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</si>
  <si>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</si>
  <si>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</si>
  <si>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</si>
  <si>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</si>
  <si>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</si>
  <si>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</si>
  <si>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</si>
  <si>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</si>
  <si>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</si>
  <si>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</si>
  <si>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</si>
  <si>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</si>
  <si>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</si>
  <si>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</si>
  <si>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</si>
  <si>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</si>
  <si>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</si>
  <si>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</si>
  <si>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</si>
  <si>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</si>
  <si>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</si>
  <si>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</si>
  <si>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</si>
  <si>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</si>
  <si>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</si>
  <si>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</si>
  <si>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</si>
  <si>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</si>
  <si>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</si>
  <si>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</si>
  <si>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</si>
  <si>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</si>
  <si>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</si>
  <si>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</si>
  <si>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</si>
  <si>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</si>
  <si>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</si>
  <si>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</si>
  <si>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</si>
  <si>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</si>
  <si>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</si>
  <si>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</si>
  <si>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</si>
  <si>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</si>
  <si>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</si>
  <si>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</si>
  <si>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</si>
  <si>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</si>
  <si>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</si>
  <si>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</si>
  <si>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</si>
  <si>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</si>
  <si>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</si>
  <si>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</si>
  <si>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</si>
  <si>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</si>
  <si>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</si>
  <si>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</si>
  <si>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</si>
  <si>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</si>
  <si>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</si>
  <si>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</si>
  <si>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</si>
  <si>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</si>
  <si>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</si>
  <si>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</si>
  <si>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</si>
  <si>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</si>
  <si>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</si>
  <si>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</si>
  <si>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</si>
  <si>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</si>
  <si>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</si>
  <si>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</si>
  <si>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</si>
  <si>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</si>
  <si>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</si>
  <si>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</si>
  <si>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</si>
  <si>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</si>
  <si>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</si>
  <si>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</si>
  <si>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</si>
  <si>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</si>
  <si>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</si>
  <si>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</si>
  <si>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</si>
  <si>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</si>
  <si>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</si>
  <si>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</si>
  <si>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</si>
  <si>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</si>
  <si>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</si>
  <si>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</si>
  <si>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</si>
  <si>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</si>
  <si>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</si>
  <si>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</si>
  <si>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</si>
  <si>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</si>
  <si>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</si>
  <si>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</si>
  <si>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</si>
  <si>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</si>
  <si>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</si>
  <si>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</si>
  <si>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</si>
  <si>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</si>
  <si>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</si>
  <si>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</si>
  <si>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</si>
  <si>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</si>
  <si>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</si>
  <si>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</si>
  <si>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</si>
  <si>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</si>
  <si>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</si>
  <si>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</si>
  <si>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</si>
  <si>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</si>
  <si>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</si>
  <si>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</si>
  <si>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</si>
  <si>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</si>
  <si>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</si>
  <si>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</si>
  <si>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</si>
  <si>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</si>
  <si>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</si>
  <si>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</si>
  <si>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</si>
  <si>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</si>
  <si>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</si>
  <si>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</si>
  <si>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</si>
  <si>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</si>
  <si>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</si>
  <si>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</si>
  <si>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</si>
  <si>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</si>
  <si>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</si>
  <si>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</si>
  <si>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</si>
  <si>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</si>
  <si>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</si>
  <si>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</si>
  <si>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</si>
  <si>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</si>
  <si>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</si>
  <si>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</si>
  <si>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</si>
  <si>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</si>
  <si>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</si>
  <si>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</si>
  <si>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</si>
  <si>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</si>
  <si>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</si>
  <si>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</si>
  <si>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</si>
  <si>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</si>
  <si>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</si>
  <si>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</si>
  <si>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</si>
  <si>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</si>
  <si>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</si>
  <si>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</si>
  <si>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</si>
  <si>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</si>
  <si>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</si>
  <si>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</si>
  <si>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</si>
  <si>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</si>
  <si>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</si>
  <si>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</si>
  <si>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</si>
  <si>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</si>
  <si>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</si>
  <si>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</si>
  <si>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</si>
  <si>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</si>
  <si>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</si>
  <si>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</si>
  <si>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</si>
  <si>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</si>
  <si>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</si>
  <si>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</si>
  <si>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</si>
  <si>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</si>
  <si>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</si>
  <si>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</si>
  <si>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</si>
  <si>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</si>
  <si>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</si>
  <si>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</si>
  <si>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</si>
  <si>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</si>
  <si>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</si>
  <si>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</si>
  <si>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</si>
  <si>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</si>
  <si>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</si>
  <si>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</si>
  <si>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</si>
  <si>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</si>
  <si>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</si>
  <si>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</si>
  <si>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</si>
  <si>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</si>
  <si>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</si>
  <si>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</si>
  <si>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</si>
  <si>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</si>
  <si>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</si>
  <si>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</si>
  <si>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</si>
  <si>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</si>
  <si>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</si>
  <si>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</si>
  <si>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</si>
  <si>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</si>
  <si>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</si>
  <si>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</si>
  <si>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</si>
  <si>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</si>
  <si>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</si>
  <si>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</si>
  <si>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</si>
  <si>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</si>
  <si>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</si>
  <si>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</si>
  <si>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</si>
  <si>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</si>
  <si>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</si>
  <si>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</si>
  <si>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</si>
  <si>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</si>
  <si>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</si>
  <si>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</si>
  <si>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</si>
  <si>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</si>
  <si>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</si>
  <si>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</si>
  <si>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</si>
  <si>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</si>
  <si>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</si>
  <si>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</si>
  <si>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</si>
  <si>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</si>
  <si>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</si>
  <si>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</si>
  <si>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</si>
  <si>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</si>
  <si>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</si>
  <si>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</si>
  <si>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</si>
  <si>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</si>
  <si>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</si>
  <si>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</si>
  <si>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</si>
  <si>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</si>
  <si>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</si>
  <si>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</si>
  <si>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</si>
  <si>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</si>
  <si>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</si>
  <si>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</si>
  <si>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</si>
  <si>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</si>
  <si>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</si>
  <si>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</si>
  <si>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</si>
  <si>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</si>
  <si>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</si>
  <si>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</si>
  <si>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</si>
  <si>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</si>
  <si>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</si>
  <si>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</si>
  <si>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</si>
  <si>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</si>
  <si>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</si>
  <si>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</si>
  <si>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</si>
  <si>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</si>
  <si>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</si>
  <si>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</si>
  <si>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</si>
  <si>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</si>
  <si>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</si>
  <si>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</si>
  <si>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</si>
  <si>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</si>
  <si>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</si>
  <si>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</si>
  <si>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</si>
  <si>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</si>
  <si>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</si>
  <si>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</si>
  <si>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</si>
  <si>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</si>
  <si>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</si>
  <si>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</si>
  <si>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</si>
  <si>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</si>
  <si>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</si>
  <si>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</si>
  <si>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</si>
  <si>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</si>
  <si>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</si>
  <si>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</si>
  <si>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</si>
  <si>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</si>
  <si>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</si>
  <si>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</si>
  <si>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</si>
  <si>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</si>
  <si>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</si>
  <si>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</si>
  <si>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</si>
  <si>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</si>
  <si>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</si>
  <si>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</si>
  <si>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</si>
  <si>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</si>
  <si>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</si>
  <si>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</si>
  <si>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</si>
  <si>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</si>
  <si>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</si>
  <si>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</si>
  <si>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</si>
  <si>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</si>
  <si>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</si>
  <si>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</si>
  <si>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</si>
  <si>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</si>
  <si>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</si>
  <si>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</si>
  <si>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</si>
  <si>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</si>
  <si>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</si>
  <si>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</si>
  <si>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</si>
  <si>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</si>
  <si>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</si>
  <si>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</si>
  <si>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</si>
  <si>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</si>
  <si>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</si>
  <si>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</si>
  <si>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</si>
  <si>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</si>
  <si>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</si>
  <si>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</si>
  <si>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</si>
  <si>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</si>
  <si>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</si>
  <si>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</si>
  <si>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</si>
  <si>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</si>
  <si>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</si>
  <si>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</si>
  <si>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</si>
  <si>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</si>
  <si>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</si>
  <si>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</si>
  <si>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</si>
  <si>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</si>
  <si>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</si>
  <si>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</si>
  <si>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</si>
  <si>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</si>
  <si>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</si>
  <si>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</si>
  <si>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</si>
  <si>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</si>
  <si>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</si>
  <si>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</si>
  <si>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</si>
  <si>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</si>
  <si>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</si>
  <si>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</si>
  <si>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</si>
  <si>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</si>
  <si>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</si>
  <si>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</si>
  <si>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</si>
  <si>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</si>
  <si>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</si>
  <si>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</si>
  <si>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</si>
  <si>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</si>
  <si>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</si>
  <si>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</si>
  <si>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</si>
  <si>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</si>
  <si>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</si>
  <si>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</si>
  <si>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</si>
  <si>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</si>
  <si>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</si>
  <si>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</si>
  <si>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</si>
  <si>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</si>
  <si>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</si>
  <si>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</si>
  <si>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</si>
  <si>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</si>
  <si>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</si>
  <si>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</si>
  <si>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</si>
  <si>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</si>
  <si>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</si>
  <si>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</si>
  <si>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</si>
  <si>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</si>
  <si>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</si>
  <si>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</si>
  <si>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</si>
  <si>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</si>
  <si>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</si>
  <si>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</si>
  <si>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</si>
  <si>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</si>
  <si>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</si>
  <si>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</si>
  <si>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</si>
  <si>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</si>
  <si>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</si>
  <si>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</si>
  <si>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</si>
  <si>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</si>
  <si>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</si>
  <si>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</si>
  <si>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</si>
  <si>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</si>
  <si>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</si>
  <si>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</si>
  <si>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</si>
  <si>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</si>
  <si>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</si>
  <si>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</si>
  <si>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</si>
  <si>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</si>
  <si>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</si>
  <si>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</si>
  <si>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</si>
  <si>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</si>
  <si>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</si>
  <si>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</si>
  <si>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</si>
  <si>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</si>
  <si>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</si>
  <si>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</si>
  <si>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</si>
  <si>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</si>
  <si>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</si>
  <si>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</si>
  <si>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</si>
  <si>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</si>
  <si>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</si>
  <si>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</si>
  <si>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</si>
  <si>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</si>
  <si>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</si>
  <si>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</si>
  <si>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</si>
  <si>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</si>
  <si>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</si>
  <si>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</si>
  <si>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</si>
  <si>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</si>
  <si>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</si>
  <si>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</si>
  <si>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</si>
  <si>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</si>
  <si>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</si>
  <si>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</si>
  <si>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</si>
  <si>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</si>
  <si>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</si>
  <si>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</si>
  <si>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</si>
  <si>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</si>
  <si>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</si>
  <si>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</si>
  <si>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</si>
  <si>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</si>
  <si>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</si>
  <si>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</si>
  <si>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</si>
  <si>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</si>
  <si>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</si>
  <si>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</si>
  <si>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</si>
  <si>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</si>
  <si>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</si>
  <si>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</si>
  <si>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</si>
  <si>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</si>
  <si>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</si>
  <si>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</si>
  <si>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</si>
  <si>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</si>
  <si>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</si>
  <si>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</si>
  <si>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</si>
  <si>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</si>
  <si>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</si>
  <si>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</si>
  <si>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</si>
  <si>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</si>
  <si>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</si>
  <si>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</si>
  <si>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</si>
  <si>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</si>
  <si>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</si>
  <si>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</si>
  <si>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</si>
  <si>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</si>
  <si>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</si>
  <si>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</si>
  <si>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</si>
  <si>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</si>
  <si>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</si>
  <si>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</si>
  <si>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</si>
  <si>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</si>
  <si>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</si>
  <si>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</si>
  <si>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</si>
  <si>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</si>
  <si>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</si>
  <si>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</si>
  <si>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</si>
  <si>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</si>
  <si>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</si>
  <si>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</si>
  <si>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</si>
  <si>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</si>
  <si>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</si>
  <si>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</si>
  <si>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</si>
  <si>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</si>
  <si>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</si>
  <si>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</si>
  <si>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</si>
  <si>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</si>
  <si>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</si>
  <si>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</si>
  <si>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</si>
  <si>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</si>
  <si>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</si>
  <si>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</si>
  <si>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</si>
  <si>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</si>
  <si>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</si>
  <si>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</si>
  <si>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</si>
  <si>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</si>
  <si>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</si>
  <si>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</si>
  <si>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</si>
  <si>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</si>
  <si>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</si>
  <si>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</si>
  <si>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</si>
  <si>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</si>
  <si>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</si>
  <si>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</si>
  <si>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</si>
  <si>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</si>
  <si>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</si>
  <si>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</si>
  <si>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</si>
  <si>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</si>
  <si>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</si>
  <si>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</si>
  <si>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</si>
  <si>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</si>
  <si>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</si>
  <si>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</si>
  <si>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</si>
  <si>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</si>
  <si>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</si>
  <si>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</si>
  <si>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</si>
  <si>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</si>
  <si>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</si>
  <si>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</si>
  <si>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</si>
  <si>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</si>
  <si>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</si>
  <si>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</si>
  <si>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</si>
  <si>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</si>
  <si>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</si>
  <si>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</si>
  <si>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</si>
  <si>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</si>
  <si>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</si>
  <si>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</si>
  <si>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</si>
  <si>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</si>
  <si>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</si>
  <si>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</si>
  <si>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</si>
  <si>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</si>
  <si>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</si>
  <si>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</si>
  <si>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</si>
  <si>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</si>
  <si>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</si>
  <si>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</si>
  <si>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</si>
  <si>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</si>
  <si>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</si>
  <si>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</si>
  <si>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</si>
  <si>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</si>
  <si>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</si>
  <si>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</si>
  <si>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</si>
  <si>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</si>
  <si>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</si>
  <si>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</si>
  <si>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</si>
  <si>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</si>
  <si>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</si>
  <si>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</si>
  <si>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</si>
  <si>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</si>
  <si>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</si>
  <si>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</si>
  <si>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</si>
  <si>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</si>
  <si>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</si>
  <si>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</si>
  <si>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</si>
  <si>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</si>
  <si>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</si>
  <si>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</si>
  <si>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</si>
  <si>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</si>
  <si>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</si>
  <si>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</si>
  <si>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</si>
  <si>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</si>
  <si>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</si>
  <si>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</si>
  <si>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</si>
  <si>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</si>
  <si>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</si>
  <si>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</si>
  <si>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</si>
  <si>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</si>
  <si>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</si>
  <si>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</si>
  <si>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</si>
  <si>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</si>
  <si>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</si>
  <si>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</si>
  <si>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</si>
  <si>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</si>
  <si>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</si>
  <si>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</si>
  <si>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</si>
  <si>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</si>
  <si>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</si>
  <si>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</si>
  <si>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</si>
  <si>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</si>
  <si>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</si>
  <si>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</si>
  <si>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</si>
  <si>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</si>
  <si>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</si>
  <si>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</si>
  <si>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</si>
  <si>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</si>
  <si>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</si>
  <si>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</si>
  <si>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</si>
  <si>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</si>
  <si>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</si>
  <si>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</si>
  <si>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</si>
  <si>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</si>
  <si>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</si>
  <si>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</si>
  <si>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</si>
  <si>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</si>
  <si>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</si>
  <si>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</si>
  <si>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</si>
  <si>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</si>
  <si>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</si>
  <si>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</si>
  <si>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</si>
  <si>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</si>
  <si>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</si>
  <si>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</si>
  <si>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</si>
  <si>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</si>
  <si>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</si>
  <si>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</si>
  <si>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</si>
  <si>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</si>
  <si>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</si>
  <si>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</si>
  <si>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</si>
  <si>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</si>
  <si>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</si>
  <si>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</si>
  <si>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</si>
  <si>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</si>
  <si>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</si>
  <si>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</si>
  <si>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</si>
  <si>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</si>
  <si>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</si>
  <si>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</si>
  <si>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</si>
  <si>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</si>
  <si>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</si>
  <si>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</si>
  <si>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</si>
  <si>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</si>
  <si>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</si>
  <si>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</si>
  <si>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</si>
  <si>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</si>
  <si>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</si>
  <si>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</si>
  <si>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</si>
  <si>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</si>
  <si>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</si>
  <si>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</si>
  <si>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</si>
  <si>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</si>
  <si>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</si>
  <si>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</si>
  <si>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</si>
  <si>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</si>
  <si>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</si>
  <si>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</si>
  <si>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</si>
  <si>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</si>
  <si>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</si>
  <si>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</si>
  <si>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</si>
  <si>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</si>
  <si>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</si>
  <si>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</si>
  <si>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</si>
  <si>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</si>
  <si>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</si>
  <si>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</si>
  <si>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</si>
  <si>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</si>
  <si>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</si>
  <si>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</si>
  <si>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</si>
  <si>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</si>
  <si>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</si>
  <si>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</si>
  <si>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</si>
  <si>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</si>
  <si>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</si>
  <si>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</si>
  <si>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</si>
  <si>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</si>
  <si>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</si>
  <si>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</si>
  <si>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</si>
  <si>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</si>
  <si>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</si>
  <si>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</si>
  <si>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</si>
  <si>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</si>
  <si>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</si>
  <si>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</si>
  <si>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</si>
  <si>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</si>
  <si>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</si>
  <si>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</si>
  <si>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</si>
  <si>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</si>
  <si>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</si>
  <si>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</si>
  <si>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</si>
  <si>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</si>
  <si>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</si>
  <si>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</si>
  <si>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</si>
  <si>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</si>
  <si>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</si>
  <si>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</si>
  <si>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</si>
  <si>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</si>
  <si>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</si>
  <si>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</si>
  <si>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</si>
  <si>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</si>
  <si>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</si>
  <si>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</si>
  <si>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</si>
  <si>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</si>
  <si>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</si>
  <si>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</si>
  <si>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</si>
  <si>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</si>
  <si>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</si>
  <si>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</si>
  <si>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</si>
  <si>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</si>
  <si>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</si>
  <si>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</si>
  <si>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</si>
  <si>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</si>
  <si>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</si>
  <si>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</si>
  <si>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</si>
  <si>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</si>
  <si>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</si>
  <si>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</si>
  <si>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</si>
  <si>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</si>
  <si>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</si>
  <si>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</si>
  <si>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</si>
  <si>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</si>
  <si>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</si>
  <si>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</si>
  <si>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</si>
  <si>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</si>
  <si>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</si>
  <si>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</si>
  <si>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</si>
  <si>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</si>
  <si>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</si>
  <si>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</si>
  <si>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</si>
  <si>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</si>
  <si>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</si>
  <si>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</si>
  <si>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</si>
  <si>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</si>
  <si>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</si>
  <si>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</si>
  <si>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</si>
  <si>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</si>
  <si>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</si>
  <si>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</si>
  <si>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</si>
  <si>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</si>
  <si>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</si>
  <si>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</si>
  <si>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</si>
  <si>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</si>
  <si>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</si>
  <si>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</si>
  <si>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</si>
  <si>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</si>
  <si>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</si>
  <si>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</si>
  <si>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</si>
  <si>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</si>
  <si>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</si>
  <si>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</si>
  <si>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</si>
  <si>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</si>
  <si>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</si>
  <si>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</si>
  <si>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</si>
  <si>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</si>
  <si>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</si>
  <si>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</si>
  <si>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</si>
  <si>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</si>
  <si>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</si>
  <si>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</si>
  <si>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</si>
  <si>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</si>
  <si>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</si>
  <si>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</si>
  <si>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</si>
  <si>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</si>
  <si>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</si>
  <si>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</si>
  <si>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</si>
  <si>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</si>
  <si>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</si>
  <si>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</si>
  <si>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</si>
  <si>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</si>
  <si>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</si>
  <si>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</si>
  <si>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</si>
  <si>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</si>
  <si>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</si>
  <si>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</si>
  <si>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</si>
  <si>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</si>
  <si>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</si>
  <si>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</si>
  <si>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</si>
  <si>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</si>
  <si>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</si>
  <si>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</si>
  <si>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</si>
  <si>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</si>
  <si>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</si>
  <si>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</si>
  <si>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</si>
  <si>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</si>
  <si>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</si>
  <si>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</si>
  <si>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</si>
  <si>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</si>
  <si>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</si>
  <si>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</si>
  <si>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</si>
  <si>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</si>
  <si>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</si>
  <si>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</si>
  <si>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</si>
  <si>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</si>
  <si>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</si>
  <si>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</si>
  <si>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</si>
  <si>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</si>
  <si>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</si>
  <si>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</si>
  <si>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</si>
  <si>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</si>
  <si>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</si>
  <si>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</si>
  <si>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</si>
  <si>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</si>
  <si>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</si>
  <si>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</si>
  <si>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</si>
  <si>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</si>
  <si>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</si>
  <si>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</si>
  <si>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</si>
  <si>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</si>
  <si>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</si>
  <si>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</si>
  <si>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</si>
  <si>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</si>
  <si>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</si>
  <si>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</si>
  <si>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</si>
  <si>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</si>
  <si>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</si>
  <si>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</si>
  <si>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</si>
  <si>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</si>
  <si>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</si>
  <si>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</si>
  <si>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</si>
  <si>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</si>
  <si>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</si>
  <si>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</si>
  <si>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</si>
  <si>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</si>
  <si>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</si>
  <si>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</si>
  <si>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</si>
  <si>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</si>
  <si>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</si>
  <si>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</si>
  <si>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</si>
  <si>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</si>
  <si>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</si>
  <si>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</si>
  <si>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</si>
  <si>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</si>
  <si>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</si>
  <si>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</si>
  <si>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</si>
  <si>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</si>
  <si>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</si>
  <si>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</si>
  <si>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</si>
  <si>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</si>
  <si>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</si>
  <si>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</si>
  <si>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</si>
  <si>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</si>
  <si>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</si>
  <si>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</si>
  <si>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</si>
  <si>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</si>
  <si>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</si>
  <si>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</si>
  <si>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</si>
  <si>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</si>
  <si>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</si>
  <si>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</si>
  <si>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</si>
  <si>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</si>
  <si>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</si>
  <si>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</si>
  <si>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</si>
  <si>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</si>
  <si>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</si>
  <si>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</si>
  <si>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</si>
  <si>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</si>
  <si>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</si>
  <si>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</si>
  <si>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</si>
  <si>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</si>
  <si>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</si>
  <si>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</si>
  <si>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</si>
  <si>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</si>
  <si>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</si>
  <si>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</si>
  <si>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</si>
  <si>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</si>
  <si>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</si>
  <si>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</si>
  <si>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</si>
  <si>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</si>
  <si>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</si>
  <si>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</si>
  <si>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</si>
  <si>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</si>
  <si>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</si>
  <si>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</si>
  <si>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</si>
  <si>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</si>
  <si>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</si>
  <si>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</si>
  <si>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</si>
  <si>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</si>
  <si>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</si>
  <si>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</si>
  <si>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</si>
  <si>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</si>
  <si>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</si>
  <si>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</si>
  <si>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</si>
  <si>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</si>
  <si>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</si>
  <si>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</si>
  <si>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</si>
  <si>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</si>
  <si>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</si>
  <si>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</si>
  <si>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</si>
  <si>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</si>
  <si>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</si>
  <si>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</si>
  <si>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</si>
  <si>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</si>
  <si>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</si>
  <si>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</si>
  <si>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</si>
  <si>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</si>
  <si>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</si>
  <si>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</si>
  <si>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</si>
  <si>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</si>
  <si>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</si>
  <si>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</si>
  <si>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</si>
  <si>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</si>
  <si>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</si>
  <si>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</si>
  <si>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</si>
  <si>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</si>
  <si>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</si>
  <si>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</si>
  <si>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</si>
  <si>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</si>
  <si>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</si>
  <si>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</si>
  <si>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</si>
  <si>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</si>
  <si>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</si>
  <si>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</si>
  <si>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</si>
  <si>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</si>
  <si>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</si>
  <si>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</si>
  <si>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</si>
  <si>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</si>
  <si>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</si>
  <si>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</si>
  <si>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</si>
  <si>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</si>
  <si>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</si>
  <si>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</si>
  <si>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</si>
  <si>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</si>
  <si>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</si>
  <si>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</si>
  <si>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</si>
  <si>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</si>
  <si>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</si>
  <si>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</si>
  <si>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</si>
  <si>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</si>
  <si>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</si>
  <si>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</si>
  <si>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</si>
  <si>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</si>
  <si>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</si>
  <si>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</si>
  <si>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</si>
  <si>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</si>
  <si>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</si>
  <si>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</si>
  <si>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</si>
  <si>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</si>
  <si>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</si>
  <si>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</si>
  <si>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</si>
  <si>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</si>
  <si>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</si>
  <si>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</si>
  <si>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</si>
  <si>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</si>
  <si>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</si>
  <si>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</si>
  <si>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</si>
  <si>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</si>
  <si>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</si>
  <si>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</si>
  <si>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</si>
  <si>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</si>
  <si>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</si>
  <si>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</si>
  <si>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</si>
  <si>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</si>
  <si>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</si>
  <si>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</si>
  <si>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</si>
  <si>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</si>
  <si>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</si>
  <si>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</si>
  <si>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</si>
  <si>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</si>
  <si>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</si>
  <si>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</si>
  <si>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</si>
  <si>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</si>
  <si>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</si>
  <si>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</si>
  <si>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</si>
  <si>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</si>
  <si>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</si>
  <si>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</si>
  <si>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</si>
  <si>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</si>
  <si>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</si>
  <si>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</si>
  <si>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</si>
  <si>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</si>
  <si>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</si>
  <si>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</si>
  <si>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</si>
  <si>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</si>
  <si>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</si>
  <si>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</si>
  <si>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</si>
  <si>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</si>
  <si>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</si>
  <si>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</si>
  <si>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</si>
  <si>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</si>
  <si>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</si>
  <si>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</si>
  <si>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</si>
  <si>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</si>
  <si>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</si>
  <si>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</si>
  <si>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</si>
  <si>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</si>
  <si>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</si>
  <si>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</si>
  <si>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</si>
  <si>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</si>
  <si>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</si>
  <si>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</si>
  <si>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</si>
  <si>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</si>
  <si>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</si>
  <si>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</si>
  <si>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</si>
  <si>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</si>
  <si>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</si>
  <si>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</si>
  <si>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</si>
  <si>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</si>
  <si>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</si>
  <si>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</si>
  <si>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</si>
  <si>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</si>
  <si>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</si>
  <si>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</si>
  <si>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</si>
  <si>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</si>
  <si>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</si>
  <si>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</si>
  <si>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</si>
  <si>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</si>
  <si>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</si>
  <si>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</si>
  <si>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</si>
  <si>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</si>
  <si>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</si>
  <si>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</si>
  <si>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</si>
  <si>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</si>
  <si>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</si>
  <si>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</si>
  <si>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</si>
  <si>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</si>
  <si>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</si>
  <si>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</si>
  <si>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</si>
  <si>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</si>
  <si>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</si>
  <si>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</si>
  <si>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</si>
  <si>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</si>
  <si>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</si>
  <si>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</si>
  <si>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</si>
  <si>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</si>
  <si>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</si>
  <si>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</si>
  <si>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</si>
  <si>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</si>
  <si>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</si>
  <si>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</si>
  <si>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</si>
  <si>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</si>
  <si>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</si>
  <si>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</si>
  <si>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</si>
  <si>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</si>
  <si>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</si>
  <si>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</si>
  <si>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</si>
  <si>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</si>
  <si>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</si>
  <si>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</si>
  <si>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</si>
  <si>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</si>
  <si>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</si>
  <si>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</si>
  <si>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</si>
  <si>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</si>
  <si>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</si>
  <si>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</si>
  <si>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</si>
  <si>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</si>
  <si>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</si>
  <si>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</si>
  <si>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</si>
  <si>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</si>
  <si>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</si>
  <si>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</si>
  <si>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</si>
  <si>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</si>
  <si>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</si>
  <si>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</si>
  <si>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</si>
  <si>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</si>
  <si>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</si>
  <si>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</si>
  <si>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</si>
  <si>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</si>
  <si>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</si>
  <si>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</si>
  <si>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</si>
  <si>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</si>
  <si>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</si>
  <si>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</si>
  <si>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</si>
  <si>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</si>
  <si>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</si>
  <si>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</si>
  <si>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</si>
  <si>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</si>
  <si>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</si>
  <si>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</si>
  <si>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</si>
  <si>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</si>
  <si>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</si>
  <si>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</si>
  <si>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</si>
  <si>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</si>
  <si>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</si>
  <si>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</si>
  <si>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</si>
  <si>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</si>
  <si>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</si>
  <si>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</si>
  <si>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</si>
  <si>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</si>
  <si>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</si>
  <si>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</si>
  <si>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</si>
  <si>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</si>
  <si>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</si>
  <si>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</si>
  <si>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</si>
  <si>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</si>
  <si>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</si>
  <si>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</si>
  <si>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</si>
  <si>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</si>
  <si>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</si>
  <si>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</si>
  <si>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</si>
  <si>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</si>
  <si>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</si>
  <si>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</si>
  <si>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</si>
  <si>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</si>
  <si>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</si>
  <si>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</si>
  <si>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</si>
  <si>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</si>
  <si>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</si>
  <si>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</si>
  <si>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</si>
  <si>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</si>
  <si>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</si>
  <si>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</si>
  <si>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</si>
  <si>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</si>
  <si>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</si>
  <si>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</si>
  <si>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</si>
  <si>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</si>
  <si>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</si>
  <si>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</si>
  <si>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</si>
  <si>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</si>
  <si>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</si>
  <si>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</si>
  <si>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</si>
  <si>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</si>
  <si>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</si>
  <si>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</si>
  <si>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</si>
  <si>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</si>
  <si>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</si>
  <si>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</si>
  <si>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</si>
  <si>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</si>
  <si>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</si>
  <si>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</si>
  <si>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</si>
  <si>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</si>
  <si>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</si>
  <si>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</si>
  <si>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</si>
  <si>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</si>
  <si>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</si>
  <si>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</si>
  <si>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</si>
  <si>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</si>
  <si>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</si>
  <si>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</si>
  <si>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</si>
  <si>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</si>
  <si>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</si>
  <si>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</si>
  <si>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</si>
  <si>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</si>
  <si>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</si>
  <si>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</si>
  <si>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</si>
  <si>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</si>
  <si>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</si>
  <si>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</si>
  <si>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</si>
  <si>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</si>
  <si>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</si>
  <si>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</si>
  <si>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</si>
  <si>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</si>
  <si>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</si>
  <si>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</si>
  <si>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</si>
  <si>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</si>
  <si>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</si>
  <si>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</si>
  <si>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</si>
  <si>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</si>
  <si>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</si>
  <si>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</si>
  <si>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</si>
  <si>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</si>
  <si>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</si>
  <si>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</si>
  <si>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</si>
  <si>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</si>
  <si>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</si>
  <si>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</si>
  <si>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</si>
  <si>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</si>
  <si>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</si>
  <si>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</si>
  <si>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</si>
  <si>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</si>
  <si>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</si>
  <si>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</si>
  <si>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</si>
  <si>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</si>
  <si>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</si>
  <si>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</si>
  <si>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</si>
  <si>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</si>
  <si>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</si>
  <si>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</si>
  <si>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</si>
  <si>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</si>
  <si>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</si>
  <si>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</si>
  <si>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</si>
  <si>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</si>
  <si>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</si>
  <si>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</si>
  <si>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</si>
  <si>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</si>
  <si>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</si>
  <si>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</si>
  <si>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</si>
  <si>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</si>
  <si>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</si>
  <si>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</si>
  <si>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</si>
  <si>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</si>
  <si>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</si>
  <si>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</si>
  <si>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</si>
  <si>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</si>
  <si>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</si>
  <si>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</si>
  <si>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</si>
  <si>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</si>
  <si>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</si>
  <si>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</si>
  <si>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</si>
  <si>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</si>
  <si>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</si>
  <si>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</si>
  <si>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</si>
  <si>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</si>
  <si>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</si>
  <si>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</si>
  <si>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</si>
  <si>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</si>
  <si>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</si>
  <si>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</si>
  <si>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</si>
  <si>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</si>
  <si>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</si>
  <si>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</si>
  <si>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</si>
  <si>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</si>
  <si>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</si>
  <si>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</si>
  <si>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</si>
  <si>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</si>
  <si>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</si>
  <si>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</si>
  <si>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</si>
  <si>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</si>
  <si>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</si>
  <si>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</si>
  <si>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</si>
  <si>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</si>
  <si>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</si>
  <si>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</si>
  <si>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</si>
  <si>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</si>
  <si>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</si>
  <si>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</si>
  <si>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</si>
  <si>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</si>
  <si>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</si>
  <si>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</si>
  <si>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</si>
  <si>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</si>
  <si>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</si>
  <si>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</si>
  <si>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</si>
  <si>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</si>
  <si>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</si>
  <si>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</si>
  <si>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</si>
  <si>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</si>
  <si>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</si>
  <si>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</si>
  <si>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</si>
  <si>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</si>
  <si>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</si>
  <si>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</si>
  <si>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</si>
  <si>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</si>
  <si>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</si>
  <si>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</si>
  <si>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</si>
  <si>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</si>
  <si>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</si>
  <si>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</si>
  <si>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</si>
  <si>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</si>
  <si>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</si>
  <si>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</si>
  <si>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</si>
  <si>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</si>
  <si>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</si>
  <si>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</si>
  <si>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</si>
  <si>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</si>
  <si>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</si>
  <si>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</si>
  <si>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</si>
  <si>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</si>
  <si>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</si>
  <si>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</si>
  <si>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</si>
  <si>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</si>
  <si>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</si>
  <si>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</si>
  <si>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</si>
  <si>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</si>
  <si>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</si>
  <si>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</si>
  <si>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</si>
  <si>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</si>
  <si>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</si>
  <si>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</si>
  <si>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</si>
  <si>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</si>
  <si>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</si>
  <si>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</si>
  <si>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</si>
  <si>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</si>
  <si>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</si>
  <si>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</si>
  <si>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</si>
  <si>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</si>
  <si>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</si>
  <si>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</si>
  <si>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</si>
  <si>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</si>
  <si>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</si>
  <si>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</si>
  <si>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</si>
  <si>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</si>
  <si>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</si>
  <si>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</si>
  <si>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</si>
  <si>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</si>
  <si>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</si>
  <si>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</si>
  <si>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</si>
  <si>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</si>
  <si>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</si>
  <si>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</si>
  <si>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</si>
  <si>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</si>
  <si>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</si>
  <si>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</si>
  <si>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</si>
  <si>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</si>
  <si>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</si>
  <si>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</si>
  <si>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</si>
  <si>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</si>
  <si>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</si>
  <si>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</si>
  <si>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</si>
  <si>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</si>
  <si>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</si>
  <si>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</si>
  <si>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</si>
  <si>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</si>
  <si>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</si>
  <si>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</si>
  <si>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</si>
  <si>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</si>
  <si>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</si>
  <si>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</si>
  <si>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</si>
  <si>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</si>
  <si>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</si>
  <si>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</si>
  <si>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</si>
  <si>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</si>
  <si>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</si>
  <si>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</si>
  <si>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</si>
  <si>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</si>
  <si>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</si>
  <si>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</si>
  <si>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</si>
  <si>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</si>
  <si>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</si>
  <si>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</si>
  <si>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</si>
  <si>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</si>
  <si>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</si>
  <si>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</si>
  <si>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</si>
  <si>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</si>
  <si>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</si>
  <si>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</si>
  <si>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</si>
  <si>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</si>
  <si>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</si>
  <si>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</si>
  <si>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</si>
  <si>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</si>
  <si>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</si>
  <si>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</si>
  <si>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</si>
  <si>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</si>
  <si>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</si>
  <si>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</si>
  <si>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</si>
  <si>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</si>
  <si>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</si>
  <si>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</si>
  <si>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</si>
  <si>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</si>
  <si>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</si>
  <si>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</si>
  <si>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</si>
  <si>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</si>
  <si>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</si>
  <si>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</si>
  <si>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</si>
  <si>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</si>
  <si>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</si>
  <si>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</si>
  <si>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</si>
  <si>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</si>
  <si>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</si>
  <si>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</si>
  <si>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</si>
  <si>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</si>
  <si>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</si>
  <si>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</si>
  <si>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</si>
  <si>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</si>
  <si>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</si>
  <si>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</si>
  <si>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</si>
  <si>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</si>
  <si>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</si>
  <si>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</si>
  <si>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</si>
  <si>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</si>
  <si>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</si>
  <si>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</si>
  <si>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</si>
  <si>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</si>
  <si>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</si>
  <si>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</si>
  <si>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</si>
  <si>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</si>
  <si>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</si>
  <si>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</si>
  <si>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</si>
  <si>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</si>
  <si>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</si>
  <si>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</si>
  <si>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</si>
  <si>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</si>
  <si>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</si>
  <si>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</si>
  <si>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</si>
  <si>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</si>
  <si>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</si>
  <si>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</si>
  <si>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</si>
  <si>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</si>
  <si>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</si>
  <si>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</si>
  <si>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</si>
  <si>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</si>
  <si>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</si>
  <si>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</si>
  <si>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</si>
  <si>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</si>
  <si>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</si>
  <si>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</si>
  <si>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</si>
  <si>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</si>
  <si>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</si>
  <si>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</si>
  <si>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</si>
  <si>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</si>
  <si>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</si>
  <si>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</si>
  <si>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</si>
  <si>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</si>
  <si>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</si>
  <si>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</si>
  <si>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</si>
  <si>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</si>
  <si>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</si>
  <si>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</si>
  <si>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</si>
  <si>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</si>
  <si>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</si>
  <si>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</si>
  <si>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</si>
  <si>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</si>
  <si>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</si>
  <si>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</si>
  <si>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</si>
  <si>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</si>
  <si>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</si>
  <si>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</si>
  <si>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</si>
  <si>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</si>
  <si>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</si>
  <si>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</si>
  <si>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</si>
  <si>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</si>
  <si>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</si>
  <si>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</si>
  <si>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</si>
  <si>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</si>
  <si>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</si>
  <si>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</si>
  <si>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</si>
  <si>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</si>
  <si>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</si>
  <si>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</si>
  <si>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</si>
  <si>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</si>
  <si>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</si>
  <si>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</si>
  <si>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</si>
  <si>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</si>
  <si>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</si>
  <si>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</si>
  <si>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</si>
  <si>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</si>
  <si>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</si>
  <si>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</si>
  <si>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</si>
  <si>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</si>
  <si>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</si>
  <si>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</si>
  <si>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</si>
  <si>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</si>
  <si>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</si>
  <si>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</si>
  <si>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</si>
  <si>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</si>
  <si>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</si>
  <si>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</si>
  <si>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</si>
  <si>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</si>
  <si>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</si>
  <si>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</si>
  <si>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</si>
  <si>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</si>
  <si>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</si>
  <si>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</si>
  <si>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</si>
  <si>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</si>
  <si>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</si>
  <si>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</si>
  <si>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</si>
  <si>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</si>
  <si>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</si>
  <si>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</si>
  <si>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</si>
  <si>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</si>
  <si>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</si>
  <si>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</si>
  <si>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</si>
  <si>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</si>
  <si>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</si>
  <si>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</si>
  <si>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</si>
  <si>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</si>
  <si>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</si>
  <si>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</si>
  <si>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</si>
  <si>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</si>
  <si>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</si>
  <si>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</si>
  <si>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</si>
  <si>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</si>
  <si>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</si>
  <si>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</si>
  <si>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</si>
  <si>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</si>
  <si>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</si>
  <si>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</si>
  <si>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</si>
  <si>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</si>
  <si>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</si>
  <si>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</si>
  <si>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</si>
  <si>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</si>
  <si>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</si>
  <si>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</si>
  <si>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</si>
  <si>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</si>
  <si>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</si>
  <si>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</si>
  <si>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</si>
  <si>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</si>
  <si>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</si>
  <si>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</si>
  <si>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</si>
  <si>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</si>
  <si>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</si>
  <si>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</si>
  <si>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</si>
  <si>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</si>
  <si>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</si>
  <si>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</si>
  <si>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</si>
  <si>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</si>
  <si>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</si>
  <si>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</si>
  <si>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</si>
  <si>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</si>
  <si>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</si>
  <si>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</si>
  <si>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</si>
  <si>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</si>
  <si>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</si>
  <si>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</si>
  <si>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</si>
  <si>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</si>
  <si>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</si>
  <si>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</si>
  <si>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</si>
  <si>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</si>
  <si>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</si>
  <si>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</si>
  <si>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</si>
  <si>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</si>
  <si>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</si>
  <si>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</si>
  <si>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</si>
  <si>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</si>
  <si>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</si>
  <si>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</si>
  <si>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</si>
  <si>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</si>
  <si>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</si>
  <si>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</si>
  <si>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</si>
  <si>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</si>
  <si>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</si>
  <si>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</si>
  <si>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</si>
  <si>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</si>
  <si>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</si>
  <si>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</si>
  <si>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</si>
  <si>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</si>
  <si>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</si>
  <si>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</si>
  <si>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</si>
  <si>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</si>
  <si>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</si>
  <si>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</si>
  <si>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</si>
  <si>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</si>
  <si>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</si>
  <si>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</si>
  <si>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</si>
  <si>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</si>
  <si>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</si>
  <si>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</si>
  <si>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</si>
  <si>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</si>
  <si>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</si>
  <si>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</si>
  <si>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</si>
  <si>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</si>
  <si>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</si>
  <si>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</si>
  <si>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</si>
  <si>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</si>
  <si>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</si>
  <si>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</si>
  <si>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</si>
  <si>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</si>
  <si>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</si>
  <si>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</si>
  <si>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</si>
  <si>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</si>
  <si>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</si>
  <si>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</si>
  <si>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</si>
  <si>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</si>
  <si>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</si>
  <si>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</si>
  <si>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</si>
  <si>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</si>
  <si>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</si>
  <si>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</si>
  <si>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</si>
  <si>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</si>
  <si>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</si>
  <si>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</si>
  <si>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</si>
  <si>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</si>
  <si>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</si>
  <si>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</si>
  <si>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</si>
  <si>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</si>
  <si>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</si>
  <si>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</si>
  <si>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</si>
  <si>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</si>
  <si>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</si>
  <si>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</si>
  <si>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</si>
  <si>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</si>
  <si>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</si>
  <si>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</si>
  <si>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</si>
  <si>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</si>
  <si>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</si>
  <si>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</si>
  <si>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</si>
  <si>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</si>
  <si>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</si>
  <si>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</si>
  <si>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</si>
  <si>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</si>
  <si>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</si>
  <si>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</si>
  <si>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</si>
  <si>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</si>
  <si>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</si>
  <si>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</si>
  <si>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</si>
  <si>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</si>
  <si>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</si>
  <si>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</si>
  <si>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</si>
  <si>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</si>
  <si>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</si>
  <si>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</si>
  <si>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</si>
  <si>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</si>
  <si>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</si>
  <si>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</si>
  <si>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</si>
  <si>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</si>
  <si>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</si>
  <si>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</si>
  <si>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</si>
  <si>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</si>
  <si>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</si>
  <si>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</si>
  <si>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</si>
  <si>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</si>
  <si>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</si>
  <si>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</si>
  <si>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</si>
  <si>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</si>
  <si>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</si>
  <si>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</si>
  <si>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</si>
  <si>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</si>
  <si>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</si>
  <si>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</si>
  <si>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</si>
  <si>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</si>
  <si>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</si>
  <si>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</si>
  <si>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</si>
  <si>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</si>
  <si>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</si>
  <si>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</si>
  <si>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</si>
  <si>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</si>
  <si>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</si>
  <si>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</si>
  <si>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</si>
  <si>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</si>
  <si>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</si>
  <si>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</si>
  <si>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</si>
  <si>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</si>
  <si>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</si>
  <si>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</si>
  <si>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</si>
  <si>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</si>
  <si>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</si>
  <si>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</si>
  <si>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</si>
  <si>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</si>
  <si>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</si>
  <si>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</si>
  <si>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</si>
  <si>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</si>
  <si>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</si>
  <si>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</si>
  <si>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</si>
  <si>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</si>
  <si>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</si>
  <si>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</si>
  <si>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</si>
  <si>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</si>
  <si>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</si>
  <si>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</si>
  <si>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</si>
  <si>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</si>
  <si>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</si>
  <si>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</si>
  <si>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</si>
  <si>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</si>
  <si>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</si>
  <si>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</si>
  <si>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</si>
  <si>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</si>
  <si>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</si>
  <si>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</si>
  <si>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</si>
  <si>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</si>
  <si>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</si>
  <si>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</si>
  <si>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</si>
  <si>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</si>
  <si>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</si>
  <si>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</si>
  <si>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</si>
  <si>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</si>
  <si>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</si>
  <si>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</si>
  <si>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</si>
  <si>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</si>
  <si>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</si>
  <si>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</si>
  <si>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</si>
  <si>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</si>
  <si>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</si>
  <si>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</si>
  <si>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</si>
  <si>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</si>
  <si>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</si>
  <si>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</si>
  <si>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</si>
  <si>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</si>
  <si>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</si>
  <si>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</si>
  <si>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</si>
  <si>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</si>
  <si>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</si>
  <si>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</si>
  <si>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</si>
  <si>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</si>
  <si>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</si>
  <si>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</si>
  <si>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</si>
  <si>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</si>
  <si>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</si>
  <si>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</si>
  <si>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</si>
  <si>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</si>
  <si>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</si>
  <si>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</si>
  <si>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</si>
  <si>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</si>
  <si>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</si>
  <si>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</si>
  <si>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</si>
  <si>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</si>
  <si>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</si>
  <si>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</si>
  <si>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</si>
  <si>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</si>
  <si>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</si>
  <si>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</si>
  <si>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</si>
  <si>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</si>
  <si>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</si>
  <si>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</si>
  <si>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</si>
  <si>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</si>
  <si>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</si>
  <si>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</si>
  <si>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</si>
  <si>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</si>
  <si>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</si>
  <si>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</si>
  <si>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</si>
  <si>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</si>
  <si>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</si>
  <si>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</si>
  <si>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</si>
  <si>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</si>
  <si>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</si>
  <si>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</si>
  <si>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</si>
  <si>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</si>
  <si>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</si>
  <si>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</si>
  <si>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</si>
  <si>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</si>
  <si>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</si>
  <si>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</si>
  <si>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</si>
  <si>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</si>
  <si>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</si>
  <si>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</si>
  <si>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</si>
  <si>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</si>
  <si>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</si>
  <si>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</si>
  <si>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</si>
  <si>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</si>
  <si>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</si>
  <si>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</si>
  <si>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</si>
  <si>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</si>
  <si>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</si>
  <si>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</si>
  <si>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</si>
  <si>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</si>
  <si>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</si>
  <si>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</si>
  <si>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</si>
  <si>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</si>
  <si>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</si>
  <si>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</si>
  <si>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</si>
  <si>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</si>
  <si>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</si>
  <si>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</si>
  <si>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</si>
  <si>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</si>
  <si>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</si>
  <si>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</si>
  <si>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</si>
  <si>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</si>
  <si>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</si>
  <si>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</si>
  <si>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</si>
  <si>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</si>
  <si>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</si>
  <si>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</si>
  <si>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</si>
  <si>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</si>
  <si>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</si>
  <si>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</si>
  <si>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</si>
  <si>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</si>
  <si>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</si>
  <si>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</si>
  <si>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</si>
  <si>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</si>
  <si>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</si>
  <si>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</si>
  <si>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</si>
  <si>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</si>
  <si>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</si>
  <si>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</si>
  <si>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</si>
  <si>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</si>
  <si>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</si>
  <si>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</si>
  <si>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</si>
  <si>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</si>
  <si>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</si>
  <si>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</si>
  <si>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</si>
  <si>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</si>
  <si>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</si>
  <si>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</si>
  <si>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</si>
  <si>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</si>
  <si>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</si>
  <si>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</si>
  <si>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</si>
  <si>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</si>
  <si>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</si>
  <si>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</si>
  <si>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</si>
  <si>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</si>
  <si>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</si>
  <si>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</si>
  <si>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</si>
  <si>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</si>
  <si>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</si>
  <si>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</si>
  <si>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</si>
  <si>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</si>
  <si>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</si>
  <si>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</si>
  <si>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</si>
  <si>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</si>
  <si>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</si>
  <si>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</si>
  <si>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</si>
  <si>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</si>
  <si>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</si>
  <si>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</si>
  <si>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</si>
  <si>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</si>
  <si>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</si>
  <si>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</si>
  <si>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</si>
  <si>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</si>
  <si>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</si>
  <si>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</si>
  <si>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</si>
  <si>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</si>
  <si>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</si>
  <si>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</si>
  <si>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</si>
  <si>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</si>
  <si>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</si>
  <si>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</si>
  <si>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</si>
  <si>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</si>
  <si>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</si>
  <si>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</si>
  <si>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</si>
  <si>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</si>
  <si>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</si>
  <si>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</si>
  <si>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</si>
  <si>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</si>
  <si>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</si>
  <si>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</si>
  <si>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</si>
  <si>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</si>
  <si>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</si>
  <si>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</si>
  <si>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</si>
  <si>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</si>
  <si>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</si>
  <si>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</si>
  <si>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</si>
  <si>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</si>
  <si>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</si>
  <si>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</si>
  <si>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</si>
  <si>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</si>
  <si>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</si>
  <si>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</si>
  <si>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</si>
  <si>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</si>
  <si>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</si>
  <si>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</si>
  <si>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</si>
  <si>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</si>
  <si>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</si>
  <si>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</si>
  <si>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</si>
  <si>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</si>
  <si>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</si>
  <si>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</si>
  <si>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</si>
  <si>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</si>
  <si>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</si>
  <si>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</si>
  <si>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</si>
  <si>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</si>
  <si>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</si>
  <si>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</si>
  <si>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</si>
  <si>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</si>
  <si>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</si>
  <si>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</si>
  <si>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</si>
  <si>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</si>
  <si>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</si>
  <si>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</si>
  <si>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</si>
  <si>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</si>
  <si>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</si>
  <si>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</si>
  <si>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</si>
  <si>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</si>
  <si>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</si>
  <si>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</si>
  <si>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</si>
  <si>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</si>
  <si>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</si>
  <si>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</si>
  <si>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</si>
  <si>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</si>
  <si>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</si>
  <si>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</si>
  <si>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</si>
  <si>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</si>
  <si>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</si>
  <si>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</si>
  <si>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</si>
  <si>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</si>
  <si>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</si>
  <si>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</si>
  <si>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</si>
  <si>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</si>
  <si>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</si>
  <si>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</si>
  <si>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</si>
  <si>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</si>
  <si>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</si>
  <si>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</si>
  <si>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</si>
  <si>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</si>
  <si>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</si>
  <si>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</si>
  <si>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</si>
  <si>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</si>
  <si>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</si>
  <si>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</si>
  <si>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</si>
  <si>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</si>
  <si>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</si>
  <si>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</si>
  <si>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</si>
  <si>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</si>
  <si>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</si>
  <si>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</si>
  <si>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</si>
  <si>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</si>
  <si>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</si>
  <si>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</si>
  <si>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</si>
  <si>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</si>
  <si>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</si>
  <si>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</si>
  <si>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</si>
  <si>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</si>
  <si>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</si>
  <si>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</si>
  <si>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</si>
  <si>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</si>
  <si>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</si>
  <si>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</si>
  <si>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</si>
  <si>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</si>
  <si>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</si>
  <si>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</si>
  <si>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</si>
  <si>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</si>
  <si>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</si>
  <si>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</si>
  <si>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</si>
  <si>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</si>
  <si>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</si>
  <si>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</si>
  <si>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</si>
  <si>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</si>
  <si>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</si>
  <si>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</si>
  <si>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</si>
  <si>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</si>
  <si>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</si>
  <si>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</si>
  <si>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</si>
  <si>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</si>
  <si>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</si>
  <si>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</si>
  <si>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</si>
  <si>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</si>
  <si>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</si>
  <si>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</si>
  <si>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</si>
  <si>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</si>
  <si>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</si>
  <si>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</si>
  <si>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</si>
  <si>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</si>
  <si>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</si>
  <si>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</si>
  <si>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</si>
  <si>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</si>
  <si>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</si>
  <si>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</si>
  <si>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</si>
  <si>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</si>
  <si>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</si>
  <si>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</si>
  <si>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</si>
  <si>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</si>
  <si>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</si>
  <si>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</si>
  <si>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</si>
  <si>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</si>
  <si>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</si>
  <si>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</si>
  <si>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</si>
  <si>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</si>
  <si>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</si>
  <si>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</si>
  <si>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</si>
  <si>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</si>
  <si>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</si>
  <si>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</si>
  <si>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</si>
  <si>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</si>
  <si>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</si>
  <si>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</si>
  <si>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</si>
  <si>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</si>
  <si>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</si>
  <si>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</si>
  <si>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</si>
  <si>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</si>
  <si>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</si>
  <si>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</si>
  <si>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</si>
  <si>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</si>
  <si>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</si>
  <si>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</si>
  <si>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</si>
  <si>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</si>
  <si>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</si>
  <si>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</si>
  <si>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</si>
  <si>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</si>
  <si>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</si>
  <si>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</si>
  <si>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</si>
  <si>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</si>
  <si>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</si>
  <si>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</si>
  <si>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</si>
  <si>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</si>
  <si>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</si>
  <si>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</si>
  <si>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</si>
  <si>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</si>
  <si>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</si>
  <si>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</si>
  <si>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</si>
  <si>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</si>
  <si>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</si>
  <si>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</si>
  <si>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</si>
  <si>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</si>
  <si>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</si>
  <si>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</si>
  <si>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</si>
  <si>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</si>
  <si>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</si>
  <si>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</si>
  <si>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</si>
  <si>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</si>
  <si>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</si>
  <si>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</si>
  <si>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</si>
  <si>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</si>
  <si>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</si>
  <si>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</si>
  <si>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</si>
  <si>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</si>
  <si>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</si>
  <si>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</si>
  <si>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</si>
  <si>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</si>
  <si>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</si>
  <si>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</si>
  <si>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</si>
  <si>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</si>
  <si>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</si>
  <si>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</si>
  <si>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</si>
  <si>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</si>
  <si>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</si>
  <si>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</si>
  <si>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</si>
  <si>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</si>
  <si>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</si>
  <si>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</si>
  <si>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</si>
  <si>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</si>
  <si>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</si>
  <si>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</si>
  <si>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</si>
  <si>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</si>
  <si>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</si>
  <si>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</si>
  <si>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</si>
  <si>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</si>
  <si>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</si>
  <si>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</si>
  <si>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</si>
  <si>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</si>
  <si>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</si>
  <si>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</si>
  <si>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</si>
  <si>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</si>
  <si>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</si>
  <si>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</si>
  <si>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</si>
  <si>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</si>
  <si>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</si>
  <si>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</si>
  <si>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</si>
  <si>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</si>
  <si>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</si>
  <si>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</si>
  <si>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</si>
  <si>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</si>
  <si>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</si>
  <si>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</si>
  <si>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</si>
  <si>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</si>
  <si>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</si>
  <si>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</si>
  <si>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</si>
  <si>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</si>
  <si>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</si>
  <si>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</si>
  <si>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</si>
  <si>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</si>
  <si>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</si>
  <si>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</si>
  <si>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</si>
  <si>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</si>
  <si>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</si>
  <si>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</si>
  <si>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</si>
  <si>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</si>
  <si>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</si>
  <si>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</si>
  <si>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</si>
  <si>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</si>
  <si>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</si>
  <si>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</si>
  <si>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</si>
  <si>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</si>
  <si>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</si>
  <si>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</si>
  <si>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</si>
  <si>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</si>
  <si>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</si>
  <si>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</si>
  <si>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</si>
  <si>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</si>
  <si>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</si>
  <si>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</si>
  <si>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</si>
  <si>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</si>
  <si>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</si>
  <si>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</si>
  <si>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</si>
  <si>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</si>
  <si>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</si>
  <si>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</si>
  <si>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</si>
  <si>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</si>
  <si>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</si>
  <si>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</si>
  <si>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</si>
  <si>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</si>
  <si>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</si>
  <si>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</si>
  <si>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</si>
  <si>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</si>
  <si>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</si>
  <si>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</si>
  <si>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</si>
  <si>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</si>
  <si>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</si>
  <si>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</si>
  <si>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</si>
  <si>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</si>
  <si>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</si>
  <si>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</si>
  <si>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</si>
  <si>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</si>
  <si>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</si>
  <si>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</si>
  <si>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</si>
  <si>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</si>
  <si>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</si>
  <si>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</si>
  <si>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</si>
  <si>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</si>
  <si>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</si>
  <si>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</si>
  <si>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</si>
  <si>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</si>
  <si>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</si>
  <si>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</si>
  <si>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</si>
  <si>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</si>
  <si>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</si>
  <si>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</si>
  <si>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</si>
  <si>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</si>
  <si>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</si>
  <si>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</si>
  <si>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</si>
  <si>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</si>
  <si>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</si>
  <si>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</si>
  <si>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</si>
  <si>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</si>
  <si>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</si>
  <si>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</si>
  <si>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</si>
  <si>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</si>
  <si>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</si>
  <si>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</si>
  <si>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</si>
  <si>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</si>
  <si>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</si>
  <si>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</si>
  <si>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</si>
  <si>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</si>
  <si>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</si>
  <si>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</si>
  <si>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</si>
  <si>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</si>
  <si>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</si>
  <si>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</si>
  <si>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</si>
  <si>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</si>
  <si>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</si>
  <si>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</si>
  <si>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</si>
  <si>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</si>
  <si>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</si>
  <si>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</si>
  <si>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</si>
  <si>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</si>
  <si>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</si>
  <si>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</si>
  <si>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</si>
  <si>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</si>
  <si>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</si>
  <si>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</si>
  <si>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</si>
  <si>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</si>
  <si>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</si>
  <si>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</si>
  <si>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</si>
  <si>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</si>
  <si>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</si>
  <si>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</si>
  <si>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</si>
  <si>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</si>
  <si>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</si>
  <si>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</si>
  <si>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</si>
  <si>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</si>
  <si>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</si>
  <si>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</si>
  <si>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</si>
  <si>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</si>
  <si>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</si>
  <si>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</si>
  <si>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</si>
  <si>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</si>
  <si>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</si>
  <si>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</si>
  <si>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</si>
  <si>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</si>
  <si>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</si>
  <si>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</si>
  <si>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</si>
  <si>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</si>
  <si>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</si>
  <si>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</si>
  <si>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</si>
  <si>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</si>
  <si>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</si>
  <si>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</si>
  <si>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</si>
  <si>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</si>
  <si>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</si>
  <si>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</si>
  <si>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</si>
  <si>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</si>
  <si>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</si>
  <si>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</si>
  <si>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</si>
  <si>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</si>
  <si>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</si>
  <si>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</si>
  <si>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</si>
  <si>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</si>
  <si>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</si>
  <si>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</si>
  <si>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</si>
  <si>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</si>
  <si>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</si>
  <si>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</si>
  <si>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</si>
  <si>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</si>
  <si>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</si>
  <si>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</si>
  <si>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</si>
  <si>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</si>
  <si>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</si>
  <si>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</si>
  <si>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</si>
  <si>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</si>
  <si>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</si>
  <si>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</si>
  <si>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</si>
  <si>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</si>
  <si>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</si>
  <si>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</si>
  <si>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</si>
  <si>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</si>
  <si>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</si>
  <si>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</si>
  <si>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</si>
  <si>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</si>
  <si>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</si>
  <si>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</si>
  <si>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</si>
  <si>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</si>
  <si>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</si>
  <si>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</si>
  <si>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</si>
  <si>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</si>
  <si>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</si>
  <si>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</si>
  <si>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</si>
  <si>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</si>
  <si>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</si>
  <si>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</si>
  <si>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</si>
  <si>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</si>
  <si>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</si>
  <si>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</si>
  <si>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</si>
  <si>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</si>
  <si>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</si>
  <si>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</si>
  <si>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</si>
  <si>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</si>
  <si>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</si>
  <si>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</si>
  <si>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</si>
  <si>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</si>
  <si>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</si>
  <si>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</si>
  <si>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</si>
  <si>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</si>
  <si>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</si>
  <si>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</si>
  <si>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</si>
  <si>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</si>
  <si>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</si>
  <si>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</si>
  <si>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</si>
  <si>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</si>
  <si>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</si>
  <si>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</si>
  <si>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</si>
  <si>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</si>
  <si>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</si>
  <si>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</si>
  <si>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</si>
  <si>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</si>
  <si>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</si>
  <si>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</si>
  <si>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</si>
  <si>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</si>
  <si>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</si>
  <si>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</si>
  <si>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</si>
  <si>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</si>
  <si>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</si>
  <si>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</si>
  <si>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</si>
  <si>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</si>
  <si>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</si>
  <si>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</si>
  <si>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</si>
  <si>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</si>
  <si>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</si>
  <si>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</si>
  <si>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</si>
  <si>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</si>
  <si>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</si>
  <si>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</si>
  <si>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</si>
  <si>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</si>
  <si>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</si>
  <si>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</si>
  <si>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</si>
  <si>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</si>
  <si>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</si>
  <si>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</si>
  <si>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</si>
  <si>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</si>
  <si>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</si>
  <si>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</si>
  <si>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</si>
  <si>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</si>
  <si>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</si>
  <si>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</si>
  <si>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</si>
  <si>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</si>
  <si>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</si>
  <si>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</si>
  <si>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</si>
  <si>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</si>
  <si>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</si>
  <si>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</si>
  <si>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</si>
  <si>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</si>
  <si>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</si>
  <si>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</si>
  <si>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</si>
  <si>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</si>
  <si>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</si>
  <si>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</si>
  <si>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</si>
  <si>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</si>
  <si>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</si>
  <si>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</si>
  <si>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</si>
  <si>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</si>
  <si>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</si>
  <si>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</si>
  <si>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</si>
  <si>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</si>
  <si>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</si>
  <si>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</si>
  <si>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</si>
  <si>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</si>
  <si>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</si>
  <si>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</si>
  <si>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</si>
  <si>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</si>
  <si>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</si>
  <si>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</si>
  <si>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</si>
  <si>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</si>
  <si>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</si>
  <si>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</si>
  <si>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</si>
  <si>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</si>
  <si>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</si>
  <si>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</si>
  <si>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</si>
  <si>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</si>
  <si>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</si>
  <si>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</si>
  <si>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</si>
  <si>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</si>
  <si>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</si>
  <si>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</si>
  <si>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</si>
  <si>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</si>
  <si>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</si>
  <si>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</si>
  <si>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</si>
  <si>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</si>
  <si>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</si>
  <si>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</si>
  <si>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</si>
  <si>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</si>
  <si>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</si>
  <si>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</si>
  <si>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</si>
  <si>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</si>
  <si>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</si>
  <si>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</si>
  <si>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</si>
  <si>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</si>
  <si>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</si>
  <si>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</si>
  <si>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</si>
  <si>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</si>
  <si>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</si>
  <si>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</si>
  <si>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</si>
  <si>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</si>
  <si>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</si>
  <si>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</si>
  <si>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</si>
  <si>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</si>
  <si>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</si>
  <si>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</si>
  <si>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</si>
  <si>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</si>
  <si>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</si>
  <si>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</si>
  <si>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</si>
  <si>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</si>
  <si>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</si>
  <si>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</si>
  <si>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</si>
  <si>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</si>
  <si>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</si>
  <si>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</si>
  <si>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</si>
  <si>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</si>
  <si>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</si>
  <si>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</si>
  <si>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</si>
  <si>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</si>
  <si>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</si>
  <si>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</si>
  <si>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</si>
  <si>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</si>
  <si>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</si>
  <si>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</si>
  <si>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</si>
  <si>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</si>
  <si>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</si>
  <si>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</si>
  <si>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</si>
  <si>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</si>
  <si>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</si>
  <si>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</si>
  <si>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</si>
  <si>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</si>
  <si>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</si>
  <si>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</si>
  <si>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</si>
  <si>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</si>
  <si>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</si>
  <si>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</si>
  <si>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</si>
  <si>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</si>
  <si>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</si>
  <si>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</si>
  <si>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</si>
  <si>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</si>
  <si>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</si>
  <si>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</si>
  <si>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</si>
  <si>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</si>
  <si>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</si>
  <si>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</si>
  <si>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</si>
  <si>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</si>
  <si>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</si>
  <si>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</si>
  <si>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</si>
  <si>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</si>
  <si>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</si>
  <si>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</si>
  <si>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</si>
  <si>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</si>
  <si>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</si>
  <si>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</si>
  <si>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</si>
  <si>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</si>
  <si>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</si>
  <si>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</si>
  <si>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</si>
  <si>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</si>
  <si>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</si>
  <si>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</si>
  <si>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</si>
  <si>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</si>
  <si>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</si>
  <si>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</si>
  <si>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</si>
  <si>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</si>
  <si>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</si>
  <si>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</si>
  <si>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</si>
  <si>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</si>
  <si>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</si>
  <si>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</si>
  <si>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</si>
  <si>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</si>
  <si>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</si>
  <si>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</si>
  <si>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</si>
  <si>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</si>
  <si>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</si>
  <si>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</si>
  <si>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</si>
  <si>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</si>
  <si>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</si>
  <si>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</si>
  <si>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</si>
  <si>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</si>
  <si>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</si>
  <si>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</si>
  <si>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</si>
  <si>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</si>
  <si>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</si>
  <si>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</si>
  <si>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</si>
  <si>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</si>
  <si>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</si>
  <si>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</si>
  <si>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</si>
  <si>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</si>
  <si>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</si>
  <si>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</si>
  <si>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</si>
  <si>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</si>
  <si>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</si>
  <si>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</si>
  <si>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</si>
  <si>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</si>
  <si>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</si>
  <si>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</si>
  <si>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</si>
  <si>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</si>
  <si>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</si>
  <si>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</si>
  <si>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</si>
  <si>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</si>
  <si>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</si>
  <si>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</si>
  <si>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</si>
  <si>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</si>
  <si>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</si>
  <si>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</si>
  <si>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</si>
  <si>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</si>
  <si>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</si>
  <si>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</si>
  <si>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</si>
  <si>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</si>
  <si>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</si>
  <si>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</si>
  <si>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</si>
  <si>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</si>
  <si>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</si>
  <si>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</si>
  <si>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</si>
  <si>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</si>
  <si>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</si>
  <si>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</si>
  <si>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</si>
  <si>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</si>
  <si>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</si>
  <si>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</si>
  <si>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</si>
  <si>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</si>
  <si>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</si>
  <si>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</si>
  <si>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</si>
  <si>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</si>
  <si>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</si>
  <si>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</si>
  <si>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</si>
  <si>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</si>
  <si>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</si>
  <si>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</si>
  <si>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</si>
  <si>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</si>
  <si>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</si>
  <si>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</si>
  <si>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</si>
  <si>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</si>
  <si>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</si>
  <si>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</si>
  <si>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</si>
  <si>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</si>
  <si>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</si>
  <si>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</si>
  <si>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</si>
  <si>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</si>
  <si>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</si>
  <si>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</si>
  <si>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</si>
  <si>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</si>
  <si>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</si>
  <si>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</si>
  <si>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</si>
  <si>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</si>
  <si>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</si>
  <si>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</si>
  <si>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</si>
  <si>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</si>
  <si>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</si>
  <si>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</si>
  <si>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</si>
  <si>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</si>
  <si>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</si>
  <si>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</si>
  <si>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</si>
  <si>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</si>
  <si>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</si>
  <si>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</si>
  <si>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</si>
  <si>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</si>
  <si>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</si>
  <si>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</si>
  <si>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</si>
  <si>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</si>
  <si>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</si>
  <si>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</si>
  <si>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</si>
  <si>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</si>
  <si>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</si>
  <si>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</si>
  <si>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</si>
  <si>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</si>
  <si>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</si>
  <si>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</si>
  <si>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</si>
  <si>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</si>
  <si>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</si>
  <si>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</si>
  <si>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</si>
  <si>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</si>
  <si>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</si>
  <si>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</si>
  <si>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</si>
  <si>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</si>
  <si>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</si>
  <si>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</si>
  <si>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</si>
  <si>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</si>
  <si>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</si>
  <si>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</si>
  <si>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</si>
  <si>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</si>
  <si>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</si>
  <si>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</si>
  <si>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</si>
  <si>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</si>
  <si>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</si>
  <si>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</si>
  <si>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</si>
  <si>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</si>
  <si>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</si>
  <si>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</si>
  <si>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</si>
  <si>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</si>
  <si>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</si>
  <si>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</si>
  <si>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</si>
  <si>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</si>
  <si>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</si>
  <si>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</si>
  <si>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</si>
  <si>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</si>
  <si>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</si>
  <si>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</si>
  <si>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</si>
  <si>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</si>
  <si>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</si>
  <si>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</si>
  <si>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</si>
  <si>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</si>
  <si>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</si>
  <si>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</si>
  <si>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</si>
  <si>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</si>
  <si>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</si>
  <si>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</si>
  <si>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</si>
  <si>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</si>
  <si>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</si>
  <si>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</si>
  <si>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</si>
  <si>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</si>
  <si>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</si>
  <si>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</si>
  <si>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</si>
  <si>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</si>
  <si>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</si>
  <si>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</si>
  <si>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</si>
  <si>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</si>
  <si>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</si>
  <si>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</si>
  <si>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</si>
  <si>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</si>
  <si>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</si>
  <si>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</si>
  <si>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</si>
  <si>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</si>
  <si>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</si>
  <si>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</si>
  <si>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</si>
  <si>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</si>
  <si>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</si>
  <si>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</si>
  <si>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</si>
  <si>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</si>
  <si>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</si>
  <si>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</si>
  <si>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</si>
  <si>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</si>
  <si>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</si>
  <si>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</si>
  <si>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</si>
  <si>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</si>
  <si>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</si>
  <si>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</si>
  <si>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</si>
  <si>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</si>
  <si>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</si>
  <si>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</si>
  <si>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</si>
  <si>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</si>
  <si>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</si>
  <si>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</si>
  <si>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</si>
  <si>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</si>
  <si>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</si>
  <si>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</si>
  <si>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</si>
  <si>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</si>
  <si>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</si>
  <si>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</si>
  <si>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</si>
  <si>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</si>
  <si>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</si>
  <si>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</si>
  <si>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</si>
  <si>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</si>
  <si>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</si>
  <si>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</si>
  <si>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</si>
  <si>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</si>
  <si>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</si>
  <si>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</si>
  <si>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</si>
  <si>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</si>
  <si>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</si>
  <si>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</si>
  <si>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</si>
  <si>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</si>
  <si>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</si>
  <si>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</si>
  <si>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</si>
  <si>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</si>
  <si>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</si>
  <si>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</si>
  <si>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</si>
  <si>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</si>
  <si>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</si>
  <si>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</si>
  <si>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</si>
  <si>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</si>
  <si>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</si>
  <si>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</si>
  <si>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</si>
  <si>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</si>
  <si>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</si>
  <si>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</si>
  <si>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</si>
  <si>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</si>
  <si>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</si>
  <si>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</si>
  <si>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</si>
  <si>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</si>
  <si>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</si>
  <si>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</si>
  <si>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</si>
  <si>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</si>
  <si>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</si>
  <si>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</si>
  <si>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</si>
  <si>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</si>
  <si>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</si>
  <si>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</si>
  <si>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</si>
  <si>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</si>
  <si>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</si>
  <si>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</si>
  <si>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</si>
  <si>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</si>
  <si>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</si>
  <si>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</si>
  <si>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</si>
  <si>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</si>
  <si>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</si>
  <si>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</si>
  <si>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</si>
  <si>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</si>
  <si>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</si>
  <si>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</si>
  <si>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</si>
  <si>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</si>
  <si>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</si>
  <si>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</si>
  <si>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</si>
  <si>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</si>
  <si>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</si>
  <si>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</si>
  <si>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</si>
  <si>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</si>
  <si>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</si>
  <si>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</si>
  <si>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</si>
  <si>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</si>
  <si>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</si>
  <si>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</si>
  <si>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</si>
  <si>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</si>
  <si>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</si>
  <si>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</si>
  <si>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</si>
  <si>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</si>
  <si>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</si>
  <si>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</si>
  <si>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</si>
  <si>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</si>
  <si>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</si>
  <si>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</si>
  <si>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</si>
  <si>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</si>
  <si>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</si>
  <si>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</si>
  <si>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</si>
  <si>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</si>
  <si>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</si>
  <si>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</si>
  <si>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</si>
  <si>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</si>
  <si>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</si>
  <si>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</si>
  <si>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</si>
  <si>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</si>
  <si>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</si>
  <si>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</si>
  <si>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</si>
  <si>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</si>
  <si>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</si>
  <si>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</si>
  <si>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</si>
  <si>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</si>
  <si>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</si>
  <si>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</si>
  <si>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</si>
  <si>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</si>
  <si>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</si>
  <si>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</si>
  <si>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</si>
  <si>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</si>
  <si>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</si>
  <si>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</si>
  <si>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</si>
  <si>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</si>
  <si>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</si>
  <si>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</si>
  <si>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</si>
  <si>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</si>
  <si>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</si>
  <si>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</si>
  <si>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</si>
  <si>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</si>
  <si>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</si>
  <si>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</si>
  <si>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</si>
  <si>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</si>
  <si>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</si>
  <si>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</si>
  <si>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</si>
  <si>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</si>
  <si>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</si>
  <si>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</si>
  <si>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</si>
  <si>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</si>
  <si>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</si>
  <si>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</si>
  <si>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</si>
  <si>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</si>
  <si>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</si>
  <si>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</si>
  <si>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</si>
  <si>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</si>
  <si>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</si>
  <si>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</si>
  <si>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</si>
  <si>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</si>
  <si>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</si>
  <si>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</si>
  <si>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</si>
  <si>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</si>
  <si>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</si>
  <si>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</si>
  <si>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</si>
  <si>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</si>
  <si>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</si>
  <si>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</si>
  <si>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</si>
  <si>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</si>
  <si>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</si>
  <si>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</si>
  <si>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</si>
  <si>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</si>
  <si>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</si>
  <si>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</si>
  <si>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</si>
  <si>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</si>
  <si>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</si>
  <si>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</si>
  <si>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</si>
  <si>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</si>
  <si>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</si>
  <si>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</si>
  <si>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</si>
  <si>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</si>
  <si>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</si>
  <si>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</si>
  <si>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</si>
  <si>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</si>
  <si>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</si>
  <si>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</si>
  <si>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</si>
  <si>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</si>
  <si>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</si>
  <si>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</si>
  <si>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</si>
  <si>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</si>
  <si>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</si>
  <si>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</si>
  <si>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</si>
  <si>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</si>
  <si>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</si>
  <si>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</si>
  <si>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</si>
  <si>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</si>
  <si>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</si>
  <si>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</si>
  <si>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</si>
  <si>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</si>
  <si>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</si>
  <si>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</si>
  <si>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</si>
  <si>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</si>
  <si>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</si>
  <si>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</si>
  <si>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</si>
  <si>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</si>
  <si>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</si>
  <si>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</si>
  <si>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</si>
  <si>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</si>
  <si>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</si>
  <si>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</si>
  <si>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</si>
  <si>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</si>
  <si>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</si>
  <si>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</si>
  <si>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</si>
  <si>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</si>
  <si>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</si>
  <si>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</si>
  <si>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</si>
  <si>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</si>
  <si>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</si>
  <si>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</si>
  <si>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</si>
  <si>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</si>
  <si>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</si>
  <si>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</si>
  <si>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</si>
  <si>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</si>
  <si>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</si>
  <si>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</si>
  <si>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</si>
  <si>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</si>
  <si>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</si>
  <si>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</si>
  <si>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</si>
  <si>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</si>
  <si>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</si>
  <si>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</si>
  <si>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</si>
  <si>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</si>
  <si>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</si>
  <si>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</si>
  <si>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</si>
  <si>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</si>
  <si>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</si>
  <si>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</si>
  <si>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</si>
  <si>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</si>
  <si>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</si>
  <si>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</si>
  <si>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</si>
  <si>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</si>
  <si>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</si>
  <si>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</si>
  <si>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</si>
  <si>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</si>
  <si>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</si>
  <si>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</si>
  <si>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</si>
  <si>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</si>
  <si>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</si>
  <si>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</si>
  <si>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</si>
  <si>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</si>
  <si>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</si>
  <si>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</si>
  <si>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</si>
  <si>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</si>
  <si>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</si>
  <si>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</si>
  <si>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</si>
  <si>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</si>
  <si>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</si>
  <si>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</si>
  <si>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</si>
  <si>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</si>
  <si>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</si>
  <si>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</si>
  <si>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</si>
  <si>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</si>
  <si>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</si>
  <si>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</si>
  <si>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</si>
  <si>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</si>
  <si>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</si>
  <si>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</si>
  <si>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</si>
  <si>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</si>
  <si>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</si>
  <si>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</si>
  <si>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</si>
  <si>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</si>
  <si>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</si>
  <si>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</si>
  <si>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</si>
  <si>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</si>
  <si>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</si>
  <si>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</si>
  <si>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</si>
  <si>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</si>
  <si>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</si>
  <si>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</si>
  <si>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</si>
  <si>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</si>
  <si>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</si>
  <si>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</si>
  <si>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</si>
  <si>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</si>
  <si>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</si>
  <si>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</si>
  <si>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</si>
  <si>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</si>
  <si>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</si>
  <si>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</si>
  <si>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</si>
  <si>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</si>
  <si>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</si>
  <si>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</si>
  <si>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</si>
  <si>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</si>
  <si>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</si>
  <si>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</si>
  <si>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</si>
  <si>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</si>
  <si>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</si>
  <si>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</si>
  <si>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</si>
  <si>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</si>
  <si>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</si>
  <si>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</si>
  <si>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</si>
  <si>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</si>
  <si>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</si>
  <si>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</si>
  <si>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</si>
  <si>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</si>
  <si>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</si>
  <si>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</si>
  <si>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</si>
  <si>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</si>
  <si>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</si>
  <si>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</si>
  <si>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</si>
  <si>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</si>
  <si>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</si>
  <si>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</si>
  <si>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</si>
  <si>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</si>
  <si>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</si>
  <si>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</si>
  <si>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</si>
  <si>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</si>
  <si>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</si>
  <si>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</si>
  <si>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</si>
  <si>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</si>
  <si>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</si>
  <si>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</si>
  <si>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</si>
  <si>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</si>
  <si>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</si>
  <si>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</si>
  <si>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</si>
  <si>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</si>
  <si>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</si>
  <si>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</si>
  <si>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</si>
  <si>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</si>
  <si>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</si>
  <si>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</si>
  <si>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</si>
  <si>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</si>
  <si>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</si>
  <si>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</si>
  <si>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</si>
  <si>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</si>
  <si>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</si>
  <si>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</si>
  <si>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</si>
  <si>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</si>
  <si>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</si>
  <si>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</si>
  <si>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</si>
  <si>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</si>
  <si>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</si>
  <si>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</si>
  <si>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</si>
  <si>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</si>
  <si>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</si>
  <si>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</si>
  <si>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</si>
  <si>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</si>
  <si>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</si>
  <si>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</si>
  <si>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</si>
  <si>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</si>
  <si>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</si>
  <si>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</si>
  <si>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</si>
  <si>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</si>
  <si>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</si>
  <si>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</si>
  <si>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</si>
  <si>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</si>
  <si>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</si>
  <si>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</si>
  <si>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</si>
  <si>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</si>
  <si>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</si>
  <si>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</si>
  <si>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</si>
  <si>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</si>
  <si>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</si>
  <si>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</si>
  <si>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</si>
  <si>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</si>
  <si>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</si>
  <si>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</si>
  <si>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</si>
  <si>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</si>
  <si>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</si>
  <si>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</si>
  <si>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</si>
  <si>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</si>
  <si>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</si>
  <si>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</si>
  <si>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</si>
  <si>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</si>
  <si>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</si>
  <si>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</si>
  <si>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</si>
  <si>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</si>
  <si>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</si>
  <si>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</si>
  <si>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</si>
  <si>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</si>
  <si>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</si>
  <si>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</si>
  <si>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</si>
  <si>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</si>
  <si>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</si>
  <si>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</si>
  <si>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</si>
  <si>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</si>
  <si>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</si>
  <si>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</si>
  <si>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</si>
  <si>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</si>
  <si>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</si>
  <si>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</si>
  <si>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</si>
  <si>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</si>
  <si>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</si>
  <si>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</si>
  <si>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</si>
  <si>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</si>
  <si>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</si>
  <si>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</si>
  <si>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</si>
  <si>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</si>
  <si>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</si>
  <si>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</si>
  <si>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</si>
  <si>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</si>
  <si>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</si>
  <si>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</si>
  <si>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</si>
  <si>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</si>
  <si>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</si>
  <si>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</si>
  <si>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</si>
  <si>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</si>
  <si>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</si>
  <si>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</si>
  <si>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</si>
  <si>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</si>
  <si>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</si>
  <si>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</si>
  <si>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</si>
  <si>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</si>
  <si>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</si>
  <si>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</si>
  <si>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</si>
  <si>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</si>
  <si>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</si>
  <si>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</si>
  <si>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</si>
  <si>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</si>
  <si>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</si>
  <si>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</si>
  <si>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</si>
  <si>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</si>
  <si>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</si>
  <si>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</si>
  <si>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</si>
  <si>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</si>
  <si>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</si>
  <si>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</si>
  <si>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</si>
  <si>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</si>
  <si>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</si>
  <si>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</si>
  <si>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</si>
  <si>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</si>
  <si>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</si>
  <si>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</si>
  <si>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</si>
  <si>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</si>
  <si>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</si>
  <si>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</si>
  <si>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</si>
  <si>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</si>
  <si>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</si>
  <si>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</si>
  <si>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</si>
  <si>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</si>
  <si>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</si>
  <si>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</si>
  <si>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</si>
  <si>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</si>
  <si>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</si>
  <si>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</si>
  <si>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</si>
  <si>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</si>
  <si>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</si>
  <si>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</si>
  <si>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</si>
  <si>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</si>
  <si>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</si>
  <si>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</si>
  <si>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</si>
  <si>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</si>
  <si>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</si>
  <si>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</si>
  <si>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</si>
  <si>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</si>
  <si>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</si>
  <si>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</si>
  <si>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</si>
  <si>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</si>
  <si>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</si>
  <si>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</si>
  <si>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</si>
  <si>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</si>
  <si>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</si>
  <si>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</si>
  <si>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</si>
  <si>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</si>
  <si>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</si>
  <si>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</si>
  <si>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</si>
  <si>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</si>
  <si>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</si>
  <si>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</si>
  <si>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</si>
  <si>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</si>
  <si>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</si>
  <si>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</si>
  <si>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</si>
  <si>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</si>
  <si>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</si>
  <si>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</si>
  <si>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</si>
  <si>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</si>
  <si>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</si>
  <si>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</si>
  <si>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</si>
  <si>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</si>
  <si>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</si>
  <si>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</si>
  <si>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</si>
  <si>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</si>
  <si>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</si>
  <si>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</si>
  <si>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</si>
  <si>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</si>
  <si>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</si>
  <si>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</si>
  <si>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</si>
  <si>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</si>
  <si>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</si>
  <si>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</si>
  <si>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</si>
  <si>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</si>
  <si>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</si>
  <si>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</si>
  <si>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</si>
  <si>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</si>
  <si>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</si>
  <si>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</si>
  <si>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</si>
  <si>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</si>
  <si>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</si>
  <si>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</si>
  <si>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</si>
  <si>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</si>
  <si>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</si>
  <si>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</si>
  <si>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</si>
  <si>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</si>
  <si>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</si>
  <si>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</si>
  <si>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</si>
  <si>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</si>
  <si>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</si>
  <si>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</si>
  <si>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</si>
  <si>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</si>
  <si>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</si>
  <si>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</si>
  <si>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</si>
  <si>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</si>
  <si>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</si>
  <si>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</si>
  <si>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</si>
  <si>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</si>
  <si>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</si>
  <si>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</si>
  <si>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</si>
  <si>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</si>
  <si>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</si>
  <si>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</si>
  <si>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</si>
  <si>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</si>
  <si>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</si>
  <si>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</si>
  <si>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</si>
  <si>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</si>
  <si>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</si>
  <si>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</si>
  <si>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</si>
  <si>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</si>
  <si>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</si>
  <si>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</si>
  <si>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</si>
  <si>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</si>
  <si>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</si>
  <si>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</si>
  <si>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</si>
  <si>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</si>
  <si>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</si>
  <si>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</si>
  <si>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</si>
  <si>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</si>
  <si>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</si>
  <si>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</si>
  <si>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</si>
  <si>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</si>
  <si>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</si>
  <si>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</si>
  <si>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</si>
  <si>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</si>
  <si>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</si>
  <si>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</si>
  <si>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</si>
  <si>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</si>
  <si>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</si>
  <si>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</si>
  <si>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</si>
  <si>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</si>
  <si>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</si>
  <si>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</si>
  <si>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</si>
  <si>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</si>
  <si>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</si>
  <si>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</si>
  <si>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</si>
  <si>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</si>
  <si>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</si>
  <si>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</si>
  <si>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</si>
  <si>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</si>
  <si>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</si>
  <si>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</si>
  <si>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</si>
  <si>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</si>
  <si>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</si>
  <si>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</si>
  <si>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</si>
  <si>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</si>
  <si>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</si>
  <si>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</si>
  <si>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</si>
  <si>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</si>
  <si>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</si>
  <si>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</si>
  <si>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</si>
  <si>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</si>
  <si>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</si>
  <si>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</si>
  <si>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</si>
  <si>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</si>
  <si>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</si>
  <si>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</si>
  <si>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</si>
  <si>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</si>
  <si>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</si>
  <si>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</si>
  <si>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</si>
  <si>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</si>
  <si>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</si>
  <si>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</si>
  <si>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</si>
  <si>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</si>
  <si>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</si>
  <si>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</si>
  <si>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</si>
  <si>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</si>
  <si>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</si>
  <si>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</si>
  <si>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</si>
  <si>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</si>
  <si>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</si>
  <si>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</si>
  <si>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</si>
  <si>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</si>
  <si>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</si>
  <si>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</si>
  <si>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</si>
  <si>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</si>
  <si>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</si>
  <si>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</si>
  <si>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</si>
  <si>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</si>
  <si>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</si>
  <si>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</si>
  <si>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</si>
  <si>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</si>
  <si>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</si>
  <si>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</si>
  <si>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</si>
  <si>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</si>
  <si>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</si>
  <si>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</si>
  <si>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</si>
  <si>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</si>
  <si>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</si>
  <si>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</si>
  <si>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</si>
  <si>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</si>
  <si>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</si>
  <si>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</si>
  <si>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</si>
  <si>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</si>
  <si>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</si>
  <si>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</si>
  <si>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</si>
  <si>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</si>
  <si>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</si>
  <si>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</si>
  <si>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</si>
  <si>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</si>
  <si>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</si>
  <si>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</si>
  <si>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</si>
  <si>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</si>
  <si>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</si>
  <si>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</si>
  <si>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</si>
  <si>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</si>
  <si>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</si>
  <si>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</si>
  <si>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</si>
  <si>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</si>
  <si>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</si>
  <si>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</si>
  <si>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</si>
  <si>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</si>
  <si>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</si>
  <si>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</si>
  <si>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</si>
  <si>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</si>
  <si>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</si>
  <si>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</si>
  <si>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</si>
  <si>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</si>
  <si>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</si>
  <si>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</si>
  <si>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</si>
  <si>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</si>
  <si>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</si>
  <si>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</si>
  <si>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</si>
  <si>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</si>
  <si>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</si>
  <si>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</si>
  <si>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</si>
  <si>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</si>
  <si>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</si>
  <si>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</si>
  <si>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</si>
  <si>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</si>
  <si>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</si>
  <si>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</si>
  <si>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</si>
  <si>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</si>
  <si>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</si>
  <si>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</si>
  <si>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</si>
  <si>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</si>
  <si>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</si>
  <si>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</si>
  <si>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</si>
  <si>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</si>
  <si>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</si>
  <si>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</si>
  <si>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</si>
  <si>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</si>
  <si>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</si>
  <si>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</si>
  <si>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</si>
  <si>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</si>
  <si>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</si>
  <si>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</si>
  <si>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</si>
  <si>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</si>
  <si>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</si>
  <si>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</si>
  <si>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</si>
  <si>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</si>
  <si>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</si>
  <si>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</si>
  <si>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</si>
  <si>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</si>
  <si>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</si>
  <si>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</si>
  <si>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</si>
  <si>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</si>
  <si>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</si>
  <si>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</si>
  <si>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</si>
  <si>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</si>
  <si>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</si>
  <si>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</si>
  <si>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</si>
  <si>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</si>
  <si>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</si>
  <si>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</si>
  <si>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</si>
  <si>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</si>
  <si>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</si>
  <si>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</si>
  <si>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</si>
  <si>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</si>
  <si>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</si>
  <si>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</si>
  <si>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</si>
  <si>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</si>
  <si>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</si>
  <si>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</si>
  <si>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</si>
  <si>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</si>
  <si>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</si>
  <si>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</si>
  <si>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</si>
  <si>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</si>
  <si>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</si>
  <si>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</si>
  <si>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</si>
  <si>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</si>
  <si>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</si>
  <si>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</si>
  <si>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</si>
  <si>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</si>
  <si>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</si>
  <si>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</si>
  <si>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</si>
  <si>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</si>
  <si>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</si>
  <si>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</si>
  <si>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</si>
  <si>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</si>
  <si>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</si>
  <si>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</si>
  <si>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</si>
  <si>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</si>
  <si>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</si>
  <si>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</si>
  <si>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</si>
  <si>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</si>
  <si>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</si>
  <si>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</si>
  <si>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</si>
  <si>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</si>
  <si>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</si>
  <si>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</si>
  <si>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</si>
  <si>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</si>
  <si>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</si>
  <si>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</si>
  <si>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</si>
  <si>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</si>
  <si>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</si>
  <si>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</si>
  <si>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</si>
  <si>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</si>
  <si>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</si>
  <si>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</si>
  <si>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</si>
  <si>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</si>
  <si>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</si>
  <si>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</si>
  <si>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</si>
  <si>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</si>
  <si>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</si>
  <si>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</si>
  <si>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</si>
  <si>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</si>
  <si>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</si>
  <si>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</si>
  <si>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</si>
  <si>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</si>
  <si>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</si>
  <si>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</si>
  <si>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</si>
  <si>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</si>
  <si>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</si>
  <si>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</si>
  <si>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</si>
  <si>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</si>
  <si>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</si>
  <si>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</si>
  <si>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</si>
  <si>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</si>
  <si>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</si>
  <si>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</si>
  <si>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</si>
  <si>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</si>
  <si>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</si>
  <si>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</si>
  <si>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</si>
  <si>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</si>
  <si>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</si>
  <si>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</si>
  <si>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</si>
  <si>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</si>
  <si>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</si>
  <si>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</si>
  <si>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</si>
  <si>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</si>
  <si>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</si>
  <si>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</si>
  <si>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</si>
  <si>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</si>
  <si>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</si>
  <si>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</si>
  <si>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</si>
  <si>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</si>
  <si>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</si>
  <si>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</si>
  <si>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</si>
  <si>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</si>
  <si>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</si>
  <si>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</si>
  <si>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</si>
  <si>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</si>
  <si>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</si>
  <si>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</si>
  <si>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</si>
  <si>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</si>
  <si>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</si>
  <si>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</si>
  <si>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</si>
  <si>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</si>
  <si>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</si>
  <si>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</si>
  <si>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</si>
  <si>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</si>
  <si>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</si>
  <si>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</si>
  <si>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</si>
  <si>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</si>
  <si>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</si>
  <si>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</si>
  <si>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</si>
  <si>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</si>
  <si>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</si>
  <si>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</si>
  <si>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</si>
  <si>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</si>
  <si>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</si>
  <si>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</si>
  <si>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</si>
  <si>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</si>
  <si>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</si>
  <si>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</si>
  <si>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</si>
  <si>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</si>
  <si>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</si>
  <si>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</si>
  <si>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</si>
  <si>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</si>
  <si>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</si>
  <si>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</si>
  <si>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</si>
  <si>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</si>
  <si>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</si>
  <si>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</si>
  <si>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</si>
  <si>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</si>
  <si>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</si>
  <si>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</si>
  <si>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</si>
  <si>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</si>
  <si>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</si>
  <si>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</si>
  <si>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</si>
  <si>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</si>
  <si>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</si>
  <si>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</si>
  <si>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</si>
  <si>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</si>
  <si>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</si>
  <si>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</si>
  <si>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</si>
  <si>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</si>
  <si>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</si>
  <si>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</si>
  <si>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</si>
  <si>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</si>
  <si>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</si>
  <si>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</si>
  <si>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</si>
  <si>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</si>
  <si>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</si>
  <si>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</si>
  <si>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</si>
  <si>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</si>
  <si>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</si>
  <si>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</si>
  <si>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</si>
  <si>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</si>
  <si>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</si>
  <si>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</si>
  <si>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</si>
  <si>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</si>
  <si>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</si>
  <si>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</si>
  <si>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</si>
  <si>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</si>
  <si>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</si>
  <si>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</si>
  <si>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</si>
  <si>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</si>
  <si>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</si>
  <si>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</si>
  <si>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</si>
  <si>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</si>
  <si>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</si>
  <si>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</si>
  <si>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</si>
  <si>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</si>
  <si>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</si>
  <si>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</si>
  <si>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</si>
  <si>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</si>
  <si>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</si>
  <si>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</si>
  <si>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</si>
  <si>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</si>
  <si>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</si>
  <si>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</si>
  <si>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</si>
  <si>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</si>
  <si>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</si>
  <si>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</si>
  <si>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</si>
  <si>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</si>
  <si>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</si>
  <si>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</si>
  <si>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</si>
  <si>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</si>
  <si>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</si>
  <si>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</si>
  <si>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</si>
  <si>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</si>
  <si>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</si>
  <si>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</si>
  <si>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</si>
  <si>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</si>
  <si>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</si>
  <si>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</si>
  <si>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</si>
  <si>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</si>
  <si>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</si>
  <si>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</si>
  <si>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</si>
  <si>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</si>
  <si>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</si>
  <si>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</si>
  <si>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</si>
  <si>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</si>
  <si>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</si>
  <si>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</si>
  <si>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</si>
  <si>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</si>
  <si>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</si>
  <si>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</si>
  <si>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</si>
  <si>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</si>
  <si>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</si>
  <si>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</si>
  <si>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</si>
  <si>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</si>
  <si>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</si>
  <si>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</si>
  <si>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</si>
  <si>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</si>
  <si>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</si>
  <si>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</si>
  <si>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</si>
  <si>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</si>
  <si>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</si>
  <si>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</si>
  <si>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</si>
  <si>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</si>
  <si>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</si>
  <si>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</si>
  <si>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</si>
  <si>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</si>
  <si>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</si>
  <si>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</si>
  <si>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</si>
  <si>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</si>
  <si>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</si>
  <si>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</si>
  <si>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</si>
  <si>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</si>
  <si>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</si>
  <si>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</si>
  <si>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</si>
  <si>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</si>
  <si>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</si>
  <si>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</si>
  <si>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</si>
  <si>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</si>
  <si>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</si>
  <si>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</si>
  <si>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</si>
  <si>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</si>
  <si>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</si>
  <si>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</si>
  <si>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</si>
  <si>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</si>
  <si>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</si>
  <si>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</si>
  <si>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</si>
  <si>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</si>
  <si>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</si>
  <si>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</si>
  <si>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</si>
  <si>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</si>
  <si>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</si>
  <si>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</si>
  <si>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</si>
  <si>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</si>
  <si>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</si>
  <si>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</si>
  <si>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</si>
  <si>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</si>
  <si>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</si>
  <si>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</si>
  <si>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</si>
  <si>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</si>
  <si>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</si>
  <si>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</si>
  <si>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</si>
  <si>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</si>
  <si>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</si>
  <si>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</si>
  <si>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</si>
  <si>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</si>
  <si>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</si>
  <si>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</si>
  <si>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</si>
  <si>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</si>
  <si>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</si>
  <si>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</si>
  <si>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</si>
  <si>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</si>
  <si>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</si>
  <si>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</si>
  <si>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</si>
  <si>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</si>
  <si>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</si>
  <si>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</si>
  <si>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</si>
  <si>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</si>
  <si>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</si>
  <si>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</si>
  <si>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</si>
  <si>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</si>
  <si>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</si>
  <si>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</si>
  <si>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</si>
  <si>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</si>
  <si>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</si>
  <si>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</si>
  <si>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</si>
  <si>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</si>
  <si>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</si>
  <si>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</si>
  <si>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</si>
  <si>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</si>
  <si>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</si>
  <si>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</si>
  <si>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</si>
  <si>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</si>
  <si>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</si>
  <si>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</si>
  <si>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</si>
  <si>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</si>
  <si>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</si>
  <si>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</si>
  <si>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</si>
  <si>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</si>
  <si>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</si>
  <si>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</si>
  <si>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</si>
  <si>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</si>
  <si>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</si>
  <si>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</si>
  <si>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</si>
  <si>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</si>
  <si>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</si>
  <si>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</si>
  <si>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</si>
  <si>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</si>
  <si>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</si>
  <si>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</si>
  <si>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</si>
  <si>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</si>
  <si>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</si>
  <si>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</si>
  <si>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</si>
  <si>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</si>
  <si>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</si>
  <si>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</si>
  <si>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</si>
  <si>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</si>
  <si>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</si>
  <si>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</si>
  <si>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</si>
  <si>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</si>
  <si>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</si>
  <si>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</si>
  <si>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</si>
  <si>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</si>
  <si>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</si>
  <si>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</si>
  <si>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</si>
  <si>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</si>
  <si>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</si>
  <si>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</si>
  <si>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</si>
  <si>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</si>
  <si>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</si>
  <si>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</si>
  <si>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</si>
  <si>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</si>
  <si>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</si>
  <si>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</si>
  <si>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</si>
  <si>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</si>
  <si>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</si>
  <si>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</si>
  <si>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</si>
  <si>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</si>
  <si>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</si>
  <si>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</si>
  <si>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</si>
  <si>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</si>
  <si>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</si>
  <si>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</si>
  <si>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</si>
  <si>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</si>
  <si>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</si>
  <si>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</si>
  <si>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</si>
  <si>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</si>
  <si>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</si>
  <si>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</si>
  <si>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</si>
  <si>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</si>
  <si>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</si>
  <si>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</si>
  <si>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</si>
  <si>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</si>
  <si>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</si>
  <si>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</si>
  <si>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</si>
  <si>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</si>
  <si>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</si>
  <si>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</si>
  <si>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</si>
  <si>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</si>
  <si>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</si>
  <si>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</si>
  <si>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</si>
  <si>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</si>
  <si>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</si>
  <si>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</si>
  <si>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</si>
  <si>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</si>
  <si>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</si>
  <si>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</si>
  <si>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</si>
  <si>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</si>
  <si>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</si>
  <si>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</si>
  <si>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</si>
  <si>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</si>
  <si>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</si>
  <si>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</si>
  <si>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</si>
  <si>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</si>
  <si>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</si>
  <si>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</si>
  <si>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</si>
  <si>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</si>
  <si>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</si>
  <si>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</si>
  <si>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</si>
  <si>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</si>
  <si>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</si>
  <si>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</si>
  <si>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</si>
  <si>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</si>
  <si>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</si>
  <si>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</si>
  <si>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</si>
  <si>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</si>
  <si>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</si>
  <si>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</si>
  <si>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</si>
  <si>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</si>
  <si>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</si>
  <si>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</si>
  <si>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</si>
  <si>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</si>
  <si>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</si>
  <si>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</si>
  <si>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</si>
  <si>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</si>
  <si>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</si>
  <si>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</si>
  <si>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</si>
  <si>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</si>
  <si>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</si>
  <si>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</si>
  <si>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</si>
  <si>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</si>
  <si>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</si>
  <si>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</si>
  <si>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</si>
  <si>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</si>
  <si>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</si>
  <si>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</si>
  <si>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</si>
  <si>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</si>
  <si>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</si>
  <si>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</si>
  <si>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</si>
  <si>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</si>
  <si>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</si>
  <si>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</si>
  <si>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</si>
  <si>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</si>
  <si>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</si>
  <si>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</si>
  <si>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</si>
  <si>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</si>
  <si>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</si>
  <si>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</si>
  <si>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</si>
  <si>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</si>
  <si>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</si>
  <si>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</si>
  <si>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</si>
  <si>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</si>
  <si>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</si>
  <si>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</si>
  <si>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</si>
  <si>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</si>
  <si>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</si>
  <si>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</si>
  <si>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</si>
  <si>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</si>
  <si>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</si>
  <si>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</si>
  <si>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</si>
  <si>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</si>
  <si>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</si>
  <si>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</si>
  <si>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</si>
  <si>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</si>
  <si>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</si>
  <si>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</si>
  <si>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</si>
  <si>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</si>
  <si>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</si>
  <si>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</si>
  <si>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</si>
  <si>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</si>
  <si>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</si>
  <si>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</si>
  <si>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</si>
  <si>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</si>
  <si>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</si>
  <si>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</si>
  <si>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</si>
  <si>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</si>
  <si>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</si>
  <si>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</si>
  <si>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</si>
  <si>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</si>
  <si>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</si>
  <si>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</si>
  <si>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</si>
  <si>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</si>
  <si>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</si>
  <si>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</si>
  <si>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</si>
  <si>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</si>
  <si>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</si>
  <si>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</si>
  <si>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</si>
  <si>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</si>
  <si>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</si>
  <si>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</si>
  <si>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</si>
  <si>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</si>
  <si>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</si>
  <si>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</si>
  <si>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</si>
  <si>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</si>
  <si>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</si>
  <si>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</si>
  <si>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</si>
  <si>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</si>
  <si>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</si>
  <si>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</si>
  <si>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</si>
  <si>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</si>
  <si>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</si>
  <si>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</si>
  <si>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</si>
  <si>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</si>
  <si>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</si>
  <si>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</si>
  <si>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</si>
  <si>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</si>
  <si>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</si>
  <si>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</si>
  <si>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</si>
  <si>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</si>
  <si>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</si>
  <si>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</si>
  <si>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</si>
  <si>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</si>
  <si>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</si>
  <si>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</si>
  <si>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</si>
  <si>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</si>
  <si>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</si>
  <si>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</si>
  <si>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</si>
  <si>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</si>
  <si>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</si>
  <si>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</si>
  <si>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</si>
  <si>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</si>
  <si>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</si>
  <si>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</si>
  <si>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</si>
  <si>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</si>
  <si>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</si>
  <si>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</si>
  <si>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</si>
  <si>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</si>
  <si>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</si>
  <si>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</si>
  <si>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</si>
  <si>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</si>
  <si>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</si>
  <si>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</si>
  <si>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</si>
  <si>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</si>
  <si>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</si>
  <si>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</si>
  <si>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</si>
  <si>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</si>
  <si>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</si>
  <si>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</si>
  <si>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</si>
  <si>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</si>
  <si>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</si>
  <si>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</si>
  <si>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</si>
  <si>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</si>
  <si>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</si>
  <si>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</si>
  <si>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</si>
  <si>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</si>
  <si>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</si>
  <si>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</si>
  <si>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</si>
  <si>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</si>
  <si>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</si>
  <si>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</si>
  <si>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</si>
  <si>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</si>
  <si>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</si>
  <si>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</si>
  <si>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</si>
  <si>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</si>
  <si>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</si>
  <si>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</si>
  <si>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</si>
  <si>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</si>
  <si>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</si>
  <si>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</si>
  <si>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</si>
  <si>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</si>
  <si>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</si>
  <si>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</si>
  <si>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</si>
  <si>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</si>
  <si>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</si>
  <si>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</si>
  <si>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</si>
  <si>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</si>
  <si>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</si>
  <si>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</si>
  <si>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</si>
  <si>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</si>
  <si>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</si>
  <si>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</si>
  <si>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</si>
  <si>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</si>
  <si>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</si>
  <si>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</si>
  <si>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</si>
  <si>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</si>
  <si>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</si>
  <si>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</si>
  <si>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</si>
  <si>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</si>
  <si>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</si>
  <si>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</si>
  <si>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</si>
  <si>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</si>
  <si>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</si>
  <si>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</si>
  <si>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</si>
  <si>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</si>
  <si>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</si>
  <si>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</si>
  <si>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</si>
  <si>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</si>
  <si>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</si>
  <si>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</si>
  <si>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</si>
  <si>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</si>
  <si>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</si>
  <si>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</si>
  <si>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</si>
  <si>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</si>
  <si>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</si>
  <si>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</si>
  <si>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</si>
  <si>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</si>
  <si>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</si>
  <si>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</si>
  <si>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</si>
  <si>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</si>
  <si>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</si>
  <si>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</si>
  <si>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</si>
  <si>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</si>
  <si>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</si>
  <si>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</si>
  <si>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</si>
  <si>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</si>
  <si>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</si>
  <si>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</si>
  <si>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</si>
  <si>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</si>
  <si>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</si>
  <si>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</si>
  <si>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</si>
  <si>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</si>
  <si>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</si>
  <si>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</si>
  <si>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</si>
  <si>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</si>
  <si>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</si>
  <si>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</si>
  <si>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</si>
  <si>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</si>
  <si>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</si>
  <si>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</si>
  <si>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</si>
  <si>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</si>
  <si>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</si>
  <si>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</si>
  <si>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</si>
  <si>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</si>
  <si>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</si>
  <si>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</si>
  <si>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</si>
  <si>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</si>
  <si>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</si>
  <si>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</si>
  <si>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</si>
  <si>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</si>
  <si>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</si>
  <si>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</si>
  <si>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</si>
  <si>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</si>
  <si>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</si>
  <si>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</si>
  <si>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</si>
  <si>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</si>
  <si>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</si>
  <si>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</si>
  <si>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</si>
  <si>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</si>
  <si>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</si>
  <si>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</si>
  <si>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</si>
  <si>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</si>
  <si>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</si>
  <si>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</si>
  <si>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</si>
  <si>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</si>
  <si>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</si>
  <si>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</si>
  <si>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</si>
  <si>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</si>
  <si>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</si>
  <si>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</si>
  <si>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</si>
  <si>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</si>
  <si>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</si>
  <si>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</si>
  <si>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</si>
  <si>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</si>
  <si>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</si>
  <si>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</si>
  <si>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</si>
  <si>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</si>
  <si>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</si>
  <si>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</si>
  <si>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</si>
  <si>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</si>
  <si>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</si>
  <si>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</si>
  <si>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</si>
  <si>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</si>
  <si>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</si>
  <si>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</si>
  <si>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</si>
  <si>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</si>
  <si>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</si>
  <si>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</si>
  <si>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</si>
  <si>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</si>
  <si>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</si>
  <si>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</si>
  <si>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</si>
  <si>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</si>
  <si>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</si>
  <si>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</si>
  <si>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</si>
  <si>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</si>
  <si>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</si>
  <si>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</si>
  <si>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</si>
  <si>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</si>
  <si>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</si>
  <si>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</si>
  <si>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</si>
  <si>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</si>
  <si>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</si>
  <si>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</si>
  <si>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</si>
  <si>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</si>
  <si>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</si>
  <si>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</si>
  <si>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</si>
  <si>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</si>
  <si>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</si>
  <si>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</si>
  <si>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</si>
  <si>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</si>
  <si>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</si>
  <si>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</si>
  <si>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</si>
  <si>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</si>
  <si>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</si>
  <si>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</si>
  <si>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</si>
  <si>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</si>
  <si>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</si>
  <si>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</si>
  <si>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</si>
  <si>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</si>
  <si>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</si>
  <si>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</si>
  <si>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</si>
  <si>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</si>
  <si>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</si>
  <si>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</si>
  <si>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</si>
  <si>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</si>
  <si>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</si>
  <si>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</si>
  <si>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</si>
  <si>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</si>
  <si>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</si>
  <si>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</si>
  <si>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</si>
  <si>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</si>
  <si>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</si>
  <si>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</si>
  <si>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</si>
  <si>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</si>
  <si>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</si>
  <si>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</si>
  <si>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</si>
  <si>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</si>
  <si>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</si>
  <si>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</si>
  <si>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</si>
  <si>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</si>
  <si>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</si>
  <si>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</si>
  <si>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</si>
  <si>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</si>
  <si>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</si>
  <si>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</si>
  <si>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</si>
  <si>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</si>
  <si>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</si>
  <si>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</si>
  <si>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</si>
  <si>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</si>
  <si>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</si>
  <si>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</si>
  <si>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</si>
  <si>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</si>
  <si>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</si>
  <si>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</si>
  <si>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</si>
  <si>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</si>
  <si>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</si>
  <si>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</si>
  <si>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</si>
  <si>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</si>
  <si>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</si>
  <si>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</si>
  <si>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</si>
  <si>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</si>
  <si>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</si>
  <si>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</si>
  <si>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</si>
  <si>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</si>
  <si>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</si>
  <si>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</si>
  <si>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</si>
  <si>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</si>
  <si>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</si>
  <si>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</si>
  <si>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</si>
  <si>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</si>
  <si>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</si>
  <si>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</si>
  <si>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</si>
  <si>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</si>
  <si>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</si>
  <si>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</si>
  <si>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</si>
  <si>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</si>
  <si>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</si>
  <si>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</si>
  <si>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</si>
  <si>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</si>
  <si>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</si>
  <si>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</si>
  <si>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</si>
  <si>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</si>
  <si>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</si>
  <si>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</si>
  <si>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</si>
  <si>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</si>
  <si>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</si>
  <si>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</si>
  <si>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</si>
  <si>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</si>
  <si>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</si>
  <si>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</si>
  <si>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</si>
  <si>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</si>
  <si>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</si>
  <si>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</si>
  <si>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</si>
  <si>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</si>
  <si>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</si>
  <si>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</si>
  <si>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</si>
  <si>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</si>
  <si>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</si>
  <si>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</si>
  <si>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</si>
  <si>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</si>
  <si>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</si>
  <si>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</si>
  <si>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</si>
  <si>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</si>
  <si>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</si>
  <si>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</si>
  <si>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</si>
  <si>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</si>
  <si>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</si>
  <si>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</si>
  <si>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</si>
  <si>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</si>
  <si>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</si>
  <si>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</si>
  <si>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</si>
  <si>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</si>
  <si>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</si>
  <si>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</si>
  <si>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</si>
  <si>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</si>
  <si>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</si>
  <si>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</si>
  <si>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</si>
  <si>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</si>
  <si>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</si>
  <si>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</si>
  <si>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</si>
  <si>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</si>
  <si>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</si>
  <si>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</si>
  <si>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</si>
  <si>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</si>
  <si>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</si>
  <si>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</si>
  <si>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</si>
  <si>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</si>
  <si>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</si>
  <si>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</si>
  <si>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</si>
  <si>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</si>
  <si>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</si>
  <si>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</si>
  <si>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</si>
  <si>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</si>
  <si>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</si>
  <si>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</si>
  <si>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</si>
  <si>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</si>
  <si>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</si>
  <si>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</si>
  <si>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</si>
  <si>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</si>
  <si>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</si>
  <si>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</si>
  <si>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</si>
  <si>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</si>
  <si>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</si>
  <si>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</si>
  <si>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</si>
  <si>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</si>
  <si>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</si>
  <si>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</si>
  <si>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</si>
  <si>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</si>
  <si>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</si>
  <si>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</si>
  <si>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</si>
  <si>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</si>
  <si>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</si>
  <si>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</si>
  <si>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</si>
  <si>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</si>
  <si>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</si>
  <si>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</si>
  <si>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</si>
  <si>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</si>
  <si>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</si>
  <si>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</si>
  <si>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</si>
  <si>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</si>
  <si>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</si>
  <si>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</si>
  <si>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</si>
  <si>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</si>
  <si>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</si>
  <si>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</si>
  <si>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</si>
  <si>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</si>
  <si>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</si>
  <si>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</si>
  <si>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</si>
  <si>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</si>
  <si>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</si>
  <si>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</si>
  <si>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</si>
  <si>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</si>
  <si>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</si>
  <si>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</si>
  <si>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</si>
  <si>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</si>
  <si>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</si>
  <si>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</si>
  <si>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</si>
  <si>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</si>
  <si>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</si>
  <si>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</si>
  <si>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</si>
  <si>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</si>
  <si>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</si>
  <si>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</si>
  <si>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</si>
  <si>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</si>
  <si>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</si>
  <si>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</si>
  <si>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</si>
  <si>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</si>
  <si>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</si>
  <si>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</si>
  <si>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</si>
  <si>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</si>
  <si>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</si>
  <si>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</si>
  <si>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</si>
  <si>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</si>
  <si>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</si>
  <si>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</si>
  <si>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</si>
  <si>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</si>
  <si>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</si>
  <si>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</si>
  <si>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</si>
  <si>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</si>
  <si>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</si>
  <si>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</si>
  <si>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</si>
  <si>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</si>
  <si>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</si>
  <si>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</si>
  <si>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</si>
  <si>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</si>
  <si>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</si>
  <si>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</si>
  <si>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</si>
  <si>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</si>
  <si>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</si>
  <si>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</si>
  <si>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</si>
  <si>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</si>
  <si>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</si>
  <si>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</si>
  <si>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</si>
  <si>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</si>
  <si>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</si>
  <si>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</si>
  <si>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</si>
  <si>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</si>
  <si>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</si>
  <si>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</si>
  <si>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</si>
  <si>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</si>
  <si>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</si>
  <si>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</si>
  <si>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</si>
  <si>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</si>
  <si>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</si>
  <si>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</si>
  <si>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</si>
  <si>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</si>
  <si>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</si>
  <si>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</si>
  <si>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</si>
  <si>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</si>
  <si>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</si>
  <si>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</si>
  <si>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</si>
  <si>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</si>
  <si>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</si>
  <si>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</si>
  <si>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</si>
  <si>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</si>
  <si>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</si>
  <si>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</si>
  <si>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</si>
  <si>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</si>
  <si>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</si>
  <si>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</si>
  <si>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</si>
  <si>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</si>
  <si>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</si>
  <si>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</si>
  <si>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</si>
  <si>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</si>
  <si>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</si>
  <si>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</si>
  <si>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</si>
  <si>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</si>
  <si>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</si>
  <si>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</si>
  <si>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</si>
  <si>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</si>
  <si>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</si>
  <si>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</si>
  <si>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</si>
  <si>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</si>
  <si>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</si>
  <si>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</si>
  <si>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</si>
  <si>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</si>
  <si>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</si>
  <si>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</si>
  <si>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</si>
  <si>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</si>
  <si>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</si>
  <si>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</si>
  <si>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</si>
  <si>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</si>
  <si>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</si>
  <si>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</si>
  <si>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</si>
  <si>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</si>
  <si>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</si>
  <si>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</si>
  <si>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</si>
  <si>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</si>
  <si>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</si>
  <si>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</si>
  <si>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</si>
  <si>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</si>
  <si>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</si>
  <si>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</si>
  <si>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</si>
  <si>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</si>
  <si>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</si>
  <si>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</si>
  <si>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</si>
  <si>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</si>
  <si>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</si>
  <si>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</si>
  <si>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</si>
  <si>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</si>
  <si>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</si>
  <si>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</si>
  <si>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</si>
  <si>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</si>
  <si>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</si>
  <si>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</si>
  <si>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</si>
  <si>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</si>
  <si>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</si>
  <si>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</si>
  <si>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</si>
  <si>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</si>
  <si>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</si>
  <si>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</si>
  <si>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</si>
  <si>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</si>
  <si>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</si>
  <si>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</si>
  <si>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</si>
  <si>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</si>
  <si>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</si>
  <si>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</si>
  <si>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</si>
  <si>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</si>
  <si>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</si>
  <si>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</si>
  <si>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</si>
  <si>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</si>
  <si>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</si>
  <si>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</si>
  <si>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</si>
  <si>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</si>
  <si>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</si>
  <si>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</si>
  <si>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</si>
  <si>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</si>
  <si>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</si>
  <si>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</si>
  <si>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</si>
  <si>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</si>
  <si>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</si>
  <si>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</si>
  <si>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</si>
  <si>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</si>
  <si>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</si>
  <si>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</si>
  <si>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</si>
  <si>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</si>
  <si>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</si>
  <si>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</si>
  <si>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</si>
  <si>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</si>
  <si>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</si>
  <si>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</si>
  <si>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</si>
  <si>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</si>
  <si>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</si>
  <si>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</si>
  <si>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</si>
  <si>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</si>
  <si>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</si>
  <si>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</si>
  <si>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</si>
  <si>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</si>
  <si>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</si>
  <si>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</si>
  <si>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</si>
  <si>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</si>
  <si>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</si>
  <si>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</si>
  <si>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</si>
  <si>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</si>
  <si>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</si>
  <si>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</si>
  <si>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</si>
  <si>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</si>
  <si>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</si>
  <si>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</si>
  <si>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</si>
  <si>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</si>
  <si>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</si>
  <si>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</si>
  <si>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</si>
  <si>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</si>
  <si>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</si>
  <si>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</si>
  <si>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</si>
  <si>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</si>
  <si>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</si>
  <si>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</si>
  <si>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</si>
  <si>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</si>
  <si>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</si>
  <si>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</si>
  <si>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</si>
  <si>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</si>
  <si>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</si>
  <si>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</si>
  <si>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</si>
  <si>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</si>
  <si>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</si>
  <si>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</si>
  <si>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</si>
  <si>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</si>
  <si>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</si>
  <si>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</si>
  <si>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</si>
  <si>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</si>
  <si>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</si>
  <si>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</si>
  <si>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</si>
  <si>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</si>
  <si>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</si>
  <si>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</si>
  <si>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</si>
  <si>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</si>
  <si>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</si>
  <si>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</si>
  <si>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</si>
  <si>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</si>
  <si>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</si>
  <si>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</si>
  <si>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</si>
  <si>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</si>
  <si>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</si>
  <si>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</si>
  <si>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</si>
  <si>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</si>
  <si>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</si>
  <si>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</si>
  <si>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</si>
  <si>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</si>
  <si>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</si>
  <si>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</si>
  <si>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</si>
  <si>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</si>
  <si>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</si>
  <si>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</si>
  <si>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</si>
  <si>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</si>
  <si>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</si>
  <si>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</si>
  <si>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</si>
  <si>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</si>
  <si>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</si>
  <si>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</si>
  <si>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</si>
  <si>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</si>
  <si>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</si>
  <si>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</si>
  <si>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</si>
  <si>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</si>
  <si>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</si>
  <si>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</si>
  <si>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</si>
  <si>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</si>
  <si>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</si>
  <si>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</si>
  <si>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</si>
  <si>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</si>
  <si>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</si>
  <si>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</si>
  <si>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</si>
  <si>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</si>
  <si>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</si>
  <si>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</si>
  <si>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</si>
  <si>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</si>
  <si>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</si>
  <si>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</si>
  <si>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</si>
  <si>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</si>
  <si>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</si>
  <si>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</si>
  <si>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</si>
  <si>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</si>
  <si>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</si>
  <si>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</si>
  <si>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</si>
  <si>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</si>
  <si>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</si>
  <si>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</si>
  <si>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</si>
  <si>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</si>
  <si>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</si>
  <si>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</si>
  <si>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</si>
  <si>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</si>
  <si>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</si>
  <si>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</si>
  <si>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</si>
  <si>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</si>
  <si>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</si>
  <si>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</si>
  <si>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</si>
  <si>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</si>
  <si>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</si>
  <si>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</si>
  <si>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</si>
  <si>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</si>
  <si>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</si>
  <si>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</si>
  <si>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</si>
  <si>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</si>
  <si>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</si>
  <si>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</si>
  <si>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</si>
  <si>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</si>
  <si>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</si>
  <si>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</si>
  <si>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</si>
  <si>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</si>
  <si>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</si>
  <si>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</si>
  <si>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</si>
  <si>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</si>
  <si>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</si>
  <si>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</si>
  <si>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</si>
  <si>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</si>
  <si>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</si>
  <si>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</si>
  <si>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</si>
  <si>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</si>
  <si>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</si>
  <si>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</si>
  <si>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</si>
  <si>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</si>
  <si>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</si>
  <si>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</si>
  <si>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</si>
  <si>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</si>
  <si>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</si>
  <si>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</si>
  <si>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</si>
  <si>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</si>
  <si>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</si>
  <si>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</si>
  <si>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</si>
  <si>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</si>
  <si>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</si>
  <si>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</si>
  <si>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</si>
  <si>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</si>
  <si>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</si>
  <si>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</si>
  <si>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</si>
  <si>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</si>
  <si>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</si>
  <si>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</si>
  <si>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</si>
  <si>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</si>
  <si>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</si>
  <si>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</si>
  <si>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</si>
  <si>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</si>
  <si>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</si>
  <si>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</si>
  <si>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</si>
  <si>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</si>
  <si>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</si>
  <si>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</si>
  <si>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</si>
  <si>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</si>
  <si>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</si>
  <si>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</si>
  <si>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</si>
  <si>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</si>
  <si>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</si>
  <si>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</si>
  <si>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</si>
  <si>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</si>
  <si>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</si>
  <si>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</si>
  <si>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</si>
  <si>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</si>
  <si>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</si>
  <si>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</si>
  <si>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</si>
  <si>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</si>
  <si>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</si>
  <si>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</si>
  <si>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</si>
  <si>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</si>
  <si>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</si>
  <si>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</si>
  <si>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</si>
  <si>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</si>
  <si>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</si>
  <si>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</si>
  <si>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</si>
  <si>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</si>
  <si>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</si>
  <si>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</si>
  <si>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</si>
  <si>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</si>
  <si>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</si>
  <si>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</si>
  <si>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</si>
  <si>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</si>
  <si>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</si>
  <si>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</si>
  <si>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</si>
  <si>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</si>
  <si>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</si>
  <si>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</si>
  <si>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</si>
  <si>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</si>
  <si>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</si>
  <si>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</si>
  <si>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</si>
  <si>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</si>
  <si>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</si>
  <si>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</si>
  <si>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</si>
  <si>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</si>
  <si>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</si>
  <si>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</si>
  <si>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</si>
  <si>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</si>
  <si>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</si>
  <si>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</si>
  <si>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</si>
  <si>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</si>
  <si>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</si>
  <si>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</si>
  <si>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</si>
  <si>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</si>
  <si>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</si>
  <si>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</si>
  <si>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</si>
  <si>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</si>
  <si>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</si>
  <si>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</si>
  <si>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</si>
  <si>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</si>
  <si>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</si>
  <si>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</si>
  <si>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</si>
  <si>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</si>
  <si>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</si>
  <si>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</si>
  <si>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</si>
  <si>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</si>
  <si>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</si>
  <si>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</si>
  <si>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</si>
  <si>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</si>
  <si>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</si>
  <si>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</si>
  <si>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</si>
  <si>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</si>
  <si>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</si>
  <si>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</si>
  <si>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</si>
  <si>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</si>
  <si>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</si>
  <si>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</si>
  <si>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</si>
  <si>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</si>
  <si>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</si>
  <si>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</si>
  <si>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</si>
  <si>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</si>
  <si>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</si>
  <si>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</si>
  <si>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</si>
  <si>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</si>
  <si>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</si>
  <si>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</si>
  <si>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</si>
  <si>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</si>
  <si>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</si>
  <si>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</si>
  <si>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</si>
  <si>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</si>
  <si>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</si>
  <si>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</si>
  <si>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</si>
  <si>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</si>
  <si>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</si>
  <si>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</si>
  <si>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</si>
  <si>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</si>
  <si>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</si>
  <si>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</si>
  <si>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</si>
  <si>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</si>
  <si>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</si>
  <si>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</si>
  <si>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</si>
  <si>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</si>
  <si>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</si>
  <si>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</si>
  <si>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</si>
  <si>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</si>
  <si>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</si>
  <si>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</si>
  <si>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</si>
  <si>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</si>
  <si>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</si>
  <si>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</si>
  <si>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</si>
  <si>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</si>
  <si>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</si>
  <si>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</si>
  <si>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</si>
  <si>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</si>
  <si>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</si>
  <si>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</si>
  <si>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</si>
  <si>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</si>
  <si>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</si>
  <si>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</si>
  <si>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</si>
  <si>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</si>
  <si>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</si>
  <si>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</si>
  <si>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</si>
  <si>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</si>
  <si>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</si>
  <si>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</si>
  <si>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</si>
  <si>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</si>
  <si>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</si>
  <si>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</si>
  <si>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</si>
  <si>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</si>
  <si>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</si>
  <si>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</si>
  <si>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</si>
  <si>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</si>
  <si>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</si>
  <si>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</si>
  <si>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</si>
  <si>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</si>
  <si>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</si>
  <si>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</si>
  <si>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</si>
  <si>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</si>
  <si>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</si>
  <si>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</si>
  <si>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</si>
  <si>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</si>
  <si>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</si>
  <si>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</si>
  <si>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</si>
  <si>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</si>
  <si>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</si>
  <si>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</si>
  <si>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</si>
  <si>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</si>
  <si>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</si>
  <si>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</si>
  <si>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</si>
  <si>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</si>
  <si>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</si>
  <si>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</si>
  <si>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</si>
  <si>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</si>
  <si>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</si>
  <si>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</si>
  <si>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</si>
  <si>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</si>
  <si>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</si>
  <si>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</si>
  <si>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</si>
  <si>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</si>
  <si>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</si>
  <si>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</si>
  <si>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</si>
  <si>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</si>
  <si>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</si>
  <si>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</si>
  <si>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</si>
  <si>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</si>
  <si>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</si>
  <si>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</si>
  <si>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</si>
  <si>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</si>
  <si>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</si>
  <si>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</si>
  <si>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</si>
  <si>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</si>
  <si>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</si>
  <si>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</si>
  <si>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</si>
  <si>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</si>
  <si>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</si>
  <si>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</si>
  <si>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</si>
  <si>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</si>
  <si>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</si>
  <si>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</si>
  <si>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</si>
  <si>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</si>
  <si>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</si>
  <si>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</si>
  <si>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</si>
  <si>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</si>
  <si>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</si>
  <si>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</si>
  <si>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</si>
  <si>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</si>
  <si>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</si>
  <si>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</si>
  <si>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</si>
  <si>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</si>
  <si>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</si>
  <si>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</si>
  <si>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</si>
  <si>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</si>
  <si>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</si>
  <si>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</si>
  <si>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</si>
  <si>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</si>
  <si>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</si>
  <si>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</si>
  <si>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</si>
  <si>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</si>
  <si>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</si>
  <si>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</si>
  <si>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</si>
  <si>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</si>
  <si>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</si>
  <si>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</si>
  <si>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</si>
  <si>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</si>
  <si>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</si>
  <si>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</si>
  <si>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</si>
  <si>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</si>
  <si>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</si>
  <si>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</si>
  <si>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</si>
  <si>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</si>
  <si>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</si>
  <si>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</si>
  <si>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</si>
  <si>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</si>
  <si>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</si>
  <si>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</si>
  <si>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</si>
  <si>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</si>
  <si>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</si>
  <si>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</si>
  <si>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</si>
  <si>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</si>
  <si>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</si>
  <si>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</si>
  <si>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</si>
  <si>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</si>
  <si>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</si>
  <si>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</si>
  <si>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</si>
  <si>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</si>
  <si>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</si>
  <si>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</si>
  <si>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</si>
  <si>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</si>
  <si>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</si>
  <si>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</si>
  <si>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</si>
  <si>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</si>
  <si>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</si>
  <si>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</si>
  <si>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</si>
  <si>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</si>
  <si>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</si>
  <si>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</si>
  <si>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</si>
  <si>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</si>
  <si>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</si>
  <si>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</si>
  <si>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</si>
  <si>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</si>
  <si>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</si>
  <si>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</si>
  <si>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</si>
  <si>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</si>
  <si>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</si>
  <si>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</si>
  <si>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</si>
  <si>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</si>
  <si>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</si>
  <si>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</si>
  <si>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</si>
  <si>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</si>
  <si>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</si>
  <si>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</si>
  <si>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</si>
  <si>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</si>
  <si>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</si>
  <si>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</si>
  <si>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</si>
  <si>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</si>
  <si>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</si>
  <si>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</si>
  <si>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</si>
  <si>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</si>
  <si>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</si>
  <si>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</si>
  <si>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</si>
  <si>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</si>
  <si>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</si>
  <si>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</si>
  <si>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</si>
  <si>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</si>
  <si>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</si>
  <si>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</si>
  <si>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</si>
  <si>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</si>
  <si>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</si>
  <si>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</si>
  <si>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</si>
  <si>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</si>
  <si>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</si>
  <si>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</si>
  <si>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</si>
  <si>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</si>
  <si>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</si>
  <si>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</si>
  <si>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</si>
  <si>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</si>
  <si>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</si>
  <si>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</si>
  <si>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</si>
  <si>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</si>
  <si>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</si>
  <si>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</si>
  <si>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</si>
  <si>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</si>
  <si>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</si>
  <si>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</si>
  <si>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</si>
  <si>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</si>
  <si>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</si>
  <si>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</si>
  <si>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</si>
  <si>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</si>
  <si>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</si>
  <si>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</si>
  <si>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</si>
  <si>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</si>
  <si>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</si>
  <si>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</si>
  <si>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</si>
  <si>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</si>
  <si>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</si>
  <si>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</si>
  <si>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</si>
  <si>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</si>
  <si>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</si>
  <si>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</si>
  <si>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</si>
  <si>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</si>
  <si>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</si>
  <si>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</si>
  <si>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</si>
  <si>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</si>
  <si>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</si>
  <si>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</si>
  <si>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</si>
  <si>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</si>
  <si>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</si>
  <si>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</si>
  <si>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</si>
  <si>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</si>
  <si>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</si>
  <si>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</si>
  <si>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</si>
  <si>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</si>
  <si>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</si>
  <si>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</si>
  <si>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</si>
  <si>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</si>
  <si>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</si>
  <si>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</si>
  <si>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</si>
  <si>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</si>
  <si>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</si>
  <si>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</si>
  <si>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</si>
  <si>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</si>
  <si>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</si>
  <si>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</si>
  <si>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</si>
  <si>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</si>
  <si>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</si>
  <si>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</si>
  <si>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</si>
  <si>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</si>
  <si>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</si>
  <si>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</si>
  <si>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</si>
  <si>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</si>
  <si>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</si>
  <si>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</si>
  <si>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</si>
  <si>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</si>
  <si>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</si>
  <si>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</si>
  <si>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</si>
  <si>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</si>
  <si>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</si>
  <si>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</si>
  <si>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</si>
  <si>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</si>
  <si>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</si>
  <si>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</si>
  <si>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</si>
  <si>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</si>
  <si>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</si>
  <si>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</si>
  <si>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</si>
  <si>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</si>
  <si>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</si>
  <si>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</si>
  <si>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</si>
  <si>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</si>
  <si>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</si>
  <si>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</si>
  <si>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</si>
  <si>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</si>
  <si>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</si>
  <si>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</si>
  <si>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</si>
  <si>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</si>
  <si>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</si>
  <si>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</si>
  <si>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</si>
  <si>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</si>
  <si>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</si>
  <si>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</si>
  <si>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</si>
  <si>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</si>
  <si>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</si>
  <si>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</si>
  <si>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</si>
  <si>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</si>
  <si>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</si>
  <si>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</si>
  <si>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</si>
  <si>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</si>
  <si>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</si>
  <si>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</si>
  <si>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</si>
  <si>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</si>
  <si>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</si>
  <si>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</si>
  <si>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</si>
  <si>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</si>
  <si>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</si>
  <si>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</si>
  <si>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</si>
  <si>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</si>
  <si>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</si>
  <si>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</si>
  <si>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</si>
  <si>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</si>
  <si>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</si>
  <si>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</si>
  <si>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</si>
  <si>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</si>
  <si>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</si>
  <si>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</si>
  <si>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</si>
  <si>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</si>
  <si>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</si>
  <si>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</si>
  <si>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</si>
  <si>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</si>
  <si>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</si>
  <si>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</si>
  <si>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</si>
  <si>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</si>
  <si>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</si>
  <si>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</si>
  <si>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</si>
  <si>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</si>
  <si>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</si>
  <si>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</si>
  <si>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</si>
  <si>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</si>
  <si>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</si>
  <si>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</si>
  <si>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</si>
  <si>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</si>
  <si>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</si>
  <si>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</si>
  <si>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</si>
  <si>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</si>
  <si>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</si>
  <si>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</si>
  <si>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</si>
  <si>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</si>
  <si>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</si>
  <si>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</si>
  <si>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</si>
  <si>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</si>
  <si>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</si>
  <si>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</si>
  <si>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</si>
  <si>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</si>
  <si>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</si>
  <si>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</si>
  <si>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</si>
  <si>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</si>
  <si>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</si>
  <si>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</si>
  <si>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</si>
  <si>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</si>
  <si>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</si>
  <si>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</si>
  <si>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</si>
  <si>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</si>
  <si>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</si>
  <si>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</si>
  <si>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</si>
  <si>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</si>
  <si>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</si>
  <si>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</si>
  <si>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</si>
  <si>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</si>
  <si>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</si>
  <si>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</si>
  <si>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</si>
  <si>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</si>
  <si>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</si>
  <si>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</si>
  <si>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</si>
  <si>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</si>
  <si>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</si>
  <si>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</si>
  <si>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</si>
  <si>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</si>
  <si>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</si>
  <si>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</si>
  <si>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</si>
  <si>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</si>
  <si>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</si>
  <si>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</si>
  <si>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</si>
  <si>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</si>
  <si>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</si>
  <si>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</si>
  <si>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</si>
  <si>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</si>
  <si>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</si>
  <si>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</si>
  <si>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</si>
  <si>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</si>
  <si>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</si>
  <si>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</si>
  <si>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</si>
  <si>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</si>
  <si>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</si>
  <si>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</si>
  <si>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</si>
  <si>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</si>
  <si>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</si>
  <si>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</si>
  <si>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</si>
  <si>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</si>
  <si>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</si>
  <si>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</si>
  <si>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</si>
  <si>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</si>
  <si>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</si>
  <si>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</si>
  <si>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</si>
  <si>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</si>
  <si>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</si>
  <si>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</si>
  <si>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</si>
  <si>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</si>
  <si>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</si>
  <si>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</si>
  <si>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</si>
  <si>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</si>
  <si>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</si>
  <si>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</si>
  <si>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</si>
  <si>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</si>
  <si>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</si>
  <si>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</si>
  <si>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</si>
  <si>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</si>
  <si>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</si>
  <si>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</si>
  <si>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</si>
  <si>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</si>
  <si>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</si>
  <si>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</si>
  <si>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</si>
  <si>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</si>
  <si>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</si>
  <si>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</si>
  <si>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</si>
  <si>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</si>
  <si>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</si>
  <si>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</si>
  <si>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</si>
  <si>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</si>
  <si>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</si>
  <si>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</si>
  <si>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</si>
  <si>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</si>
  <si>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</si>
  <si>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</si>
  <si>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</si>
  <si>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</si>
  <si>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</si>
  <si>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</si>
  <si>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</si>
  <si>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</si>
  <si>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</si>
  <si>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</si>
  <si>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</si>
  <si>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</si>
  <si>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</si>
  <si>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</si>
  <si>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</si>
  <si>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</si>
  <si>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</si>
  <si>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</si>
  <si>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</si>
  <si>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</si>
  <si>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</si>
  <si>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</si>
  <si>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</si>
  <si>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</si>
  <si>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</si>
  <si>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</si>
  <si>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</si>
  <si>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</si>
  <si>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</si>
  <si>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</si>
  <si>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</si>
  <si>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</si>
  <si>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</si>
  <si>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</si>
  <si>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</si>
  <si>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</si>
  <si>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</si>
  <si>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</si>
  <si>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</si>
  <si>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</si>
  <si>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</si>
  <si>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</si>
  <si>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</si>
  <si>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</si>
  <si>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</si>
  <si>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</si>
  <si>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</si>
  <si>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</si>
  <si>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</si>
  <si>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</si>
  <si>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</si>
  <si>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</si>
  <si>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</si>
  <si>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</si>
  <si>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</si>
  <si>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</si>
  <si>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</si>
  <si>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</si>
  <si>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</si>
  <si>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</si>
  <si>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</si>
  <si>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</si>
  <si>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</si>
  <si>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</si>
  <si>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</si>
  <si>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</si>
  <si>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</si>
  <si>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</si>
  <si>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</si>
  <si>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</si>
  <si>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</si>
  <si>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</si>
  <si>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</si>
  <si>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</si>
  <si>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</si>
  <si>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</si>
  <si>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</si>
  <si>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</si>
  <si>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</si>
  <si>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</si>
  <si>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</si>
  <si>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</si>
  <si>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</si>
  <si>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</si>
  <si>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</si>
  <si>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</si>
  <si>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</si>
  <si>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</si>
  <si>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</si>
  <si>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</si>
  <si>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</si>
  <si>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</si>
  <si>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</si>
  <si>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</si>
  <si>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</si>
  <si>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</si>
  <si>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</si>
  <si>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</si>
  <si>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</si>
  <si>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</si>
  <si>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</si>
  <si>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</si>
  <si>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</si>
  <si>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</si>
  <si>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</si>
  <si>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</si>
  <si>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</si>
  <si>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</si>
  <si>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</si>
  <si>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</si>
  <si>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</si>
  <si>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</si>
  <si>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</si>
  <si>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</si>
  <si>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</si>
  <si>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</si>
  <si>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</si>
  <si>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</si>
  <si>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</si>
  <si>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</si>
  <si>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</si>
  <si>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</si>
  <si>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</si>
  <si>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</si>
  <si>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</si>
  <si>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</si>
  <si>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</si>
  <si>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</si>
  <si>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</si>
  <si>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</si>
  <si>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</si>
  <si>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</si>
  <si>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</si>
  <si>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</si>
  <si>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</si>
  <si>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</si>
  <si>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</si>
  <si>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</si>
  <si>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</si>
  <si>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</si>
  <si>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</si>
  <si>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</si>
  <si>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</si>
  <si>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</si>
  <si>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</si>
  <si>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</si>
  <si>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</si>
  <si>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</si>
  <si>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</si>
  <si>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</si>
  <si>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</si>
  <si>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</si>
  <si>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</si>
  <si>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</si>
  <si>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</si>
  <si>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</si>
  <si>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</si>
  <si>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</si>
  <si>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</si>
  <si>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</si>
  <si>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</si>
  <si>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</si>
  <si>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</si>
  <si>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</si>
  <si>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</si>
  <si>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</si>
  <si>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</si>
  <si>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</si>
  <si>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</si>
  <si>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</si>
  <si>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</si>
  <si>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</si>
  <si>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</si>
  <si>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</si>
  <si>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</si>
  <si>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</si>
  <si>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</si>
  <si>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</si>
  <si>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</si>
  <si>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</si>
  <si>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</si>
  <si>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</si>
  <si>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</si>
  <si>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</si>
  <si>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</si>
  <si>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</si>
  <si>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</si>
  <si>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</si>
  <si>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</si>
  <si>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</si>
  <si>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</si>
  <si>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</si>
  <si>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</si>
  <si>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</si>
  <si>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</si>
  <si>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</si>
  <si>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</si>
  <si>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</si>
  <si>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</si>
  <si>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</si>
  <si>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</si>
  <si>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</si>
  <si>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</si>
  <si>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</si>
  <si>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</si>
  <si>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</si>
  <si>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</si>
  <si>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</si>
  <si>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</si>
  <si>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</si>
  <si>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</si>
  <si>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</si>
  <si>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</si>
  <si>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</si>
  <si>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</si>
  <si>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</si>
  <si>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</si>
  <si>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</si>
  <si>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</si>
  <si>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</si>
  <si>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</si>
  <si>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</si>
  <si>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</si>
  <si>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</si>
  <si>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</si>
  <si>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</si>
  <si>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</si>
  <si>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</si>
  <si>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</si>
  <si>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</si>
  <si>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</si>
  <si>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</si>
  <si>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</si>
  <si>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</si>
  <si>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</si>
  <si>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</si>
  <si>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</si>
  <si>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</si>
  <si>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</si>
  <si>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</si>
  <si>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</si>
  <si>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</si>
  <si>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</si>
  <si>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</si>
  <si>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</si>
  <si>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</si>
  <si>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</si>
  <si>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</si>
  <si>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</si>
  <si>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</si>
  <si>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</si>
  <si>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</si>
  <si>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</si>
  <si>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</si>
  <si>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</si>
  <si>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</si>
  <si>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</si>
  <si>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</si>
  <si>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</si>
  <si>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</si>
  <si>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</si>
  <si>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</si>
  <si>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</si>
  <si>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</si>
  <si>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</si>
  <si>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</si>
  <si>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</si>
  <si>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</si>
  <si>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</si>
  <si>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</si>
  <si>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</si>
  <si>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</si>
  <si>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</si>
  <si>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</si>
  <si>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</si>
  <si>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</si>
  <si>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</si>
  <si>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</si>
  <si>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</si>
  <si>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</si>
  <si>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</si>
  <si>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</si>
  <si>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</si>
  <si>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</si>
  <si>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</si>
  <si>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</si>
  <si>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</si>
  <si>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</si>
  <si>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</si>
  <si>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</si>
  <si>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</si>
  <si>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</si>
  <si>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</si>
  <si>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</si>
  <si>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</si>
  <si>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</si>
  <si>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</si>
  <si>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</si>
  <si>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</si>
  <si>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</si>
  <si>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</si>
  <si>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</si>
  <si>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</si>
  <si>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</si>
  <si>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</si>
  <si>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</si>
  <si>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</si>
  <si>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</si>
  <si>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</si>
  <si>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</si>
  <si>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</si>
  <si>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</si>
  <si>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</si>
  <si>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</si>
  <si>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</si>
  <si>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</si>
  <si>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</si>
  <si>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</si>
  <si>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</si>
  <si>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</si>
  <si>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</si>
  <si>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</si>
  <si>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</si>
  <si>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</si>
  <si>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</si>
  <si>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</si>
  <si>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</si>
  <si>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</si>
  <si>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</si>
  <si>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</si>
  <si>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</si>
  <si>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</si>
  <si>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</si>
  <si>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</si>
  <si>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</si>
  <si>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</si>
  <si>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</si>
  <si>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</si>
  <si>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</si>
  <si>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</si>
  <si>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</si>
  <si>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</si>
  <si>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</si>
  <si>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</si>
  <si>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</si>
  <si>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</si>
  <si>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</si>
  <si>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</si>
  <si>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</si>
  <si>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</si>
  <si>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</si>
  <si>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</si>
  <si>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</si>
  <si>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</si>
  <si>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</si>
  <si>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</si>
  <si>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</si>
  <si>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</si>
  <si>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</si>
  <si>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</si>
  <si>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</si>
  <si>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</si>
  <si>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</si>
  <si>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</si>
  <si>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</si>
  <si>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</si>
  <si>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</si>
  <si>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</si>
  <si>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</si>
  <si>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</si>
  <si>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</si>
  <si>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</si>
  <si>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</si>
  <si>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</si>
  <si>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</si>
  <si>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</si>
  <si>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</si>
  <si>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</si>
  <si>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</si>
  <si>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</si>
  <si>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</si>
  <si>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</si>
  <si>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</si>
  <si>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</si>
  <si>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</si>
  <si>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</si>
  <si>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</si>
  <si>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</si>
  <si>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</si>
  <si>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</si>
  <si>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</si>
  <si>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</si>
  <si>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</si>
  <si>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</si>
  <si>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</si>
  <si>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</si>
  <si>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</si>
  <si>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</si>
  <si>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</si>
  <si>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</si>
  <si>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</si>
  <si>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</si>
  <si>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</si>
  <si>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</si>
  <si>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</si>
  <si>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</si>
  <si>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</si>
  <si>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</si>
  <si>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</si>
  <si>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</si>
  <si>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</si>
  <si>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</si>
  <si>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</si>
  <si>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</si>
  <si>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</si>
  <si>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</si>
  <si>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</si>
  <si>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</si>
  <si>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</si>
  <si>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</si>
  <si>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</si>
  <si>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</si>
  <si>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</si>
  <si>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</si>
  <si>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</si>
  <si>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</si>
  <si>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</si>
  <si>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</si>
  <si>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</si>
  <si>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</si>
  <si>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</si>
  <si>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</si>
  <si>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</si>
  <si>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</si>
  <si>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</si>
  <si>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</si>
  <si>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</si>
  <si>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</si>
  <si>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</si>
  <si>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</si>
  <si>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</si>
  <si>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</si>
  <si>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</si>
  <si>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</si>
  <si>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</si>
  <si>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</si>
  <si>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</si>
  <si>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</si>
  <si>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</si>
  <si>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</si>
  <si>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</si>
  <si>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</si>
  <si>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</si>
  <si>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</si>
  <si>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</si>
  <si>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</si>
  <si>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</si>
  <si>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</si>
  <si>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</si>
  <si>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</si>
  <si>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</si>
  <si>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</si>
  <si>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</si>
  <si>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</si>
  <si>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</si>
  <si>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</si>
  <si>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</si>
  <si>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</si>
  <si>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</si>
  <si>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</si>
  <si>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</si>
  <si>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</si>
  <si>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</si>
  <si>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</si>
  <si>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</si>
  <si>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</si>
  <si>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</si>
  <si>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</si>
  <si>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</si>
  <si>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</si>
  <si>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</si>
  <si>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</si>
  <si>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</si>
  <si>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</si>
  <si>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</si>
  <si>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</si>
  <si>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</si>
  <si>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</si>
  <si>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</si>
  <si>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</si>
  <si>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</si>
  <si>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</si>
  <si>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</si>
  <si>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</si>
  <si>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</si>
  <si>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</si>
  <si>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</si>
  <si>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</si>
  <si>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</si>
  <si>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</si>
  <si>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</si>
  <si>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</si>
  <si>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</si>
  <si>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</si>
  <si>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</si>
  <si>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</si>
  <si>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</si>
  <si>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</si>
  <si>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</si>
  <si>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</si>
  <si>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</si>
  <si>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</si>
  <si>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</si>
  <si>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</si>
  <si>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</si>
  <si>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</si>
  <si>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</si>
  <si>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</si>
  <si>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</si>
  <si>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</si>
  <si>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</si>
  <si>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</si>
  <si>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</si>
  <si>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</si>
  <si>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</si>
  <si>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</si>
  <si>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</si>
  <si>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</si>
  <si>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</si>
  <si>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</si>
  <si>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</si>
  <si>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</si>
  <si>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</si>
  <si>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</si>
  <si>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</si>
  <si>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</si>
  <si>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</si>
  <si>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</si>
  <si>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</si>
  <si>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</si>
  <si>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</si>
  <si>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</si>
  <si>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</si>
  <si>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</si>
  <si>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</si>
  <si>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</si>
  <si>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</si>
  <si>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</si>
  <si>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</si>
  <si>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</si>
  <si>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</si>
  <si>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</si>
  <si>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</si>
  <si>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</si>
  <si>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</si>
  <si>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</si>
  <si>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</si>
  <si>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</si>
  <si>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</si>
  <si>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</si>
  <si>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</si>
  <si>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</si>
  <si>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</si>
  <si>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</si>
  <si>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</si>
  <si>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</si>
  <si>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</si>
  <si>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</si>
  <si>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</si>
  <si>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</si>
  <si>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</si>
  <si>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</si>
  <si>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</si>
  <si>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</si>
  <si>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</si>
  <si>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</si>
  <si>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</si>
  <si>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</si>
  <si>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</si>
  <si>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</si>
  <si>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</si>
  <si>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</si>
  <si>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</si>
  <si>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</si>
  <si>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</si>
  <si>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</si>
  <si>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</si>
  <si>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</si>
  <si>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</si>
  <si>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</si>
  <si>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</si>
  <si>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</si>
  <si>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</si>
  <si>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</si>
  <si>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</si>
  <si>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</si>
  <si>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</si>
  <si>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</si>
  <si>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</si>
  <si>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</si>
  <si>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</si>
  <si>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</si>
  <si>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</si>
  <si>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</si>
  <si>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</si>
  <si>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</si>
  <si>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</si>
  <si>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</si>
  <si>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</si>
  <si>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</si>
  <si>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</si>
  <si>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</si>
  <si>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</si>
  <si>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</si>
  <si>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</si>
  <si>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</si>
  <si>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</si>
  <si>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</si>
  <si>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</si>
  <si>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</si>
  <si>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</si>
  <si>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</si>
  <si>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</si>
  <si>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</si>
  <si>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</si>
  <si>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</si>
  <si>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</si>
  <si>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</si>
  <si>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</si>
  <si>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</si>
  <si>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</si>
  <si>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</si>
  <si>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</si>
  <si>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</si>
  <si>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</si>
  <si>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</si>
  <si>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</si>
  <si>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</si>
  <si>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</si>
  <si>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</si>
  <si>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</si>
  <si>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</si>
  <si>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</si>
  <si>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</si>
  <si>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</si>
  <si>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</si>
  <si>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</si>
  <si>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</si>
  <si>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</si>
  <si>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</si>
  <si>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</si>
  <si>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</si>
  <si>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</si>
  <si>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</si>
  <si>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</si>
  <si>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</si>
  <si>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</si>
  <si>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</si>
  <si>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</si>
  <si>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</si>
  <si>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</si>
  <si>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</si>
  <si>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</si>
  <si>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</si>
  <si>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</si>
  <si>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</si>
  <si>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</si>
  <si>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</si>
  <si>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</si>
  <si>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</si>
  <si>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</si>
  <si>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</si>
  <si>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</si>
  <si>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</si>
  <si>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</si>
  <si>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</si>
  <si>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</si>
  <si>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</si>
  <si>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</si>
  <si>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</si>
  <si>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</si>
  <si>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</si>
  <si>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</si>
  <si>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</si>
  <si>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</si>
  <si>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</si>
  <si>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</si>
  <si>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</si>
  <si>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</si>
  <si>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</si>
  <si>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</si>
  <si>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</si>
  <si>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</si>
  <si>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</si>
  <si>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</si>
  <si>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</si>
  <si>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</si>
  <si>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</si>
  <si>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</si>
  <si>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</si>
  <si>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</si>
  <si>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</si>
  <si>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</si>
  <si>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</si>
  <si>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</si>
  <si>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</si>
  <si>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</si>
  <si>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</si>
  <si>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</si>
  <si>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</si>
  <si>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</si>
  <si>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</si>
  <si>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</si>
  <si>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</si>
  <si>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</si>
  <si>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</si>
  <si>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</si>
  <si>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</si>
  <si>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</si>
  <si>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</si>
  <si>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</si>
  <si>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</si>
  <si>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</si>
  <si>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</si>
  <si>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</si>
  <si>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</si>
  <si>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</si>
  <si>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</si>
  <si>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</si>
  <si>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</si>
  <si>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</si>
  <si>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</si>
  <si>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</si>
  <si>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</si>
  <si>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</si>
  <si>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</si>
  <si>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</si>
  <si>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</si>
  <si>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</si>
  <si>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</si>
  <si>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</si>
  <si>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</si>
  <si>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</si>
  <si>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</si>
  <si>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</si>
  <si>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</si>
  <si>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</si>
  <si>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</si>
  <si>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</si>
  <si>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</si>
  <si>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</si>
  <si>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</si>
  <si>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</si>
  <si>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</si>
  <si>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</si>
  <si>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</si>
  <si>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</si>
  <si>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</si>
  <si>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</si>
  <si>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</si>
  <si>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</si>
  <si>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</si>
  <si>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</si>
  <si>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</si>
  <si>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</si>
  <si>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</si>
  <si>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</si>
  <si>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</si>
  <si>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</si>
  <si>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</si>
  <si>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</si>
  <si>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</si>
  <si>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</si>
  <si>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</si>
  <si>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</si>
  <si>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</si>
  <si>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</si>
  <si>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</si>
  <si>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</si>
  <si>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</si>
  <si>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</si>
  <si>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</si>
  <si>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</si>
  <si>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</si>
  <si>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</si>
  <si>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</si>
  <si>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</si>
  <si>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</si>
  <si>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</si>
  <si>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</si>
  <si>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</si>
  <si>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</si>
  <si>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</si>
  <si>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</si>
  <si>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</si>
  <si>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</si>
  <si>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</si>
  <si>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</si>
  <si>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</si>
  <si>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</si>
  <si>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</si>
  <si>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</si>
  <si>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</si>
  <si>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</si>
  <si>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</si>
  <si>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</si>
  <si>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</si>
  <si>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</si>
  <si>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</si>
  <si>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</si>
  <si>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</si>
  <si>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</si>
  <si>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</si>
  <si>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</si>
  <si>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</si>
  <si>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</si>
  <si>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</si>
  <si>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</si>
  <si>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</si>
  <si>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</si>
  <si>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</si>
  <si>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</si>
  <si>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</si>
  <si>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</si>
  <si>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</si>
  <si>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</si>
  <si>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</si>
  <si>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</si>
  <si>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</si>
  <si>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</si>
  <si>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</si>
  <si>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</si>
  <si>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</si>
  <si>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</si>
  <si>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</si>
  <si>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</si>
  <si>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</si>
  <si>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</si>
  <si>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</si>
  <si>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</si>
  <si>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</si>
  <si>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</si>
  <si>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</si>
  <si>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</si>
  <si>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</si>
  <si>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</si>
  <si>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</si>
  <si>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</si>
  <si>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</si>
  <si>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</si>
  <si>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</si>
  <si>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</si>
  <si>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</si>
  <si>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</si>
  <si>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</si>
  <si>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</si>
  <si>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</si>
  <si>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</si>
  <si>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</si>
  <si>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</si>
  <si>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</si>
  <si>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</si>
  <si>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</si>
  <si>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</si>
  <si>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</si>
  <si>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</si>
  <si>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</si>
  <si>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</si>
  <si>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</si>
  <si>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</si>
  <si>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</si>
  <si>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</si>
  <si>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</si>
  <si>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</si>
  <si>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</si>
  <si>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</si>
  <si>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</si>
  <si>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</si>
  <si>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</si>
  <si>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</si>
  <si>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</si>
  <si>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</si>
  <si>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</si>
  <si>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</si>
  <si>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</si>
  <si>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</si>
  <si>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</si>
  <si>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</si>
  <si>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</si>
  <si>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</si>
  <si>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</si>
  <si>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</si>
  <si>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</si>
  <si>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</si>
  <si>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</si>
  <si>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</si>
  <si>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</si>
  <si>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</si>
  <si>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</si>
  <si>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</si>
  <si>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</si>
  <si>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</si>
  <si>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</si>
  <si>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</si>
  <si>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</si>
  <si>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</si>
  <si>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</si>
  <si>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</si>
  <si>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</si>
  <si>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</si>
  <si>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</si>
  <si>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</si>
  <si>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</si>
  <si>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</si>
  <si>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</si>
  <si>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</si>
  <si>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</si>
  <si>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</si>
  <si>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</si>
  <si>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</si>
  <si>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</si>
  <si>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</si>
  <si>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</si>
  <si>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</si>
  <si>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</si>
  <si>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</si>
  <si>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</si>
  <si>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</si>
  <si>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</si>
  <si>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</si>
  <si>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</si>
  <si>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</si>
  <si>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</si>
  <si>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</si>
  <si>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</si>
  <si>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</si>
  <si>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</si>
  <si>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</si>
  <si>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</si>
  <si>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</si>
  <si>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</si>
  <si>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</si>
  <si>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</si>
  <si>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</si>
  <si>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</si>
  <si>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</si>
  <si>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</si>
  <si>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</si>
  <si>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</si>
  <si>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</si>
  <si>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</si>
  <si>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</si>
  <si>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</si>
  <si>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</si>
  <si>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</si>
  <si>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</si>
  <si>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</si>
  <si>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</si>
  <si>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</si>
  <si>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</si>
  <si>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</si>
  <si>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</si>
  <si>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</si>
  <si>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</si>
  <si>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</si>
  <si>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</si>
  <si>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</si>
  <si>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</si>
  <si>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</si>
  <si>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</si>
  <si>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</si>
  <si>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</si>
  <si>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</si>
  <si>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</si>
  <si>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</si>
  <si>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</si>
  <si>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</si>
  <si>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</si>
  <si>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</si>
  <si>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</si>
  <si>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</si>
  <si>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</si>
  <si>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</si>
  <si>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</si>
  <si>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</si>
  <si>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</si>
  <si>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</si>
  <si>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</si>
  <si>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</si>
  <si>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</si>
  <si>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</si>
  <si>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</si>
  <si>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</si>
  <si>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</si>
  <si>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</si>
  <si>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</si>
  <si>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</si>
  <si>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</si>
  <si>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</si>
  <si>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</si>
  <si>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</si>
  <si>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</si>
  <si>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</si>
  <si>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</si>
  <si>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</si>
  <si>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</si>
  <si>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</si>
  <si>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</si>
  <si>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</si>
  <si>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</si>
  <si>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</si>
  <si>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</si>
  <si>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</si>
  <si>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</si>
  <si>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</si>
  <si>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</si>
  <si>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</si>
  <si>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</si>
  <si>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</si>
  <si>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</si>
  <si>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</si>
  <si>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</si>
  <si>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</si>
  <si>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</si>
  <si>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</si>
  <si>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</si>
  <si>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</si>
  <si>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</si>
  <si>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</si>
  <si>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</si>
  <si>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</si>
  <si>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</si>
  <si>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</si>
  <si>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</si>
  <si>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</si>
  <si>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</si>
  <si>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</si>
  <si>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</si>
  <si>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</si>
  <si>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</si>
  <si>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</si>
  <si>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</si>
  <si>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</si>
  <si>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</si>
  <si>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</si>
  <si>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</si>
  <si>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</si>
  <si>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</si>
  <si>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</si>
  <si>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</si>
  <si>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</si>
  <si>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</si>
  <si>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</si>
  <si>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</si>
  <si>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</si>
  <si>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</si>
  <si>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</si>
  <si>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</si>
  <si>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</si>
  <si>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</si>
  <si>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</si>
  <si>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</si>
  <si>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</si>
  <si>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</si>
  <si>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</si>
  <si>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</si>
  <si>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</si>
  <si>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</si>
  <si>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</si>
  <si>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</si>
  <si>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</si>
  <si>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</si>
  <si>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</si>
  <si>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</si>
  <si>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</si>
  <si>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</si>
  <si>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</si>
  <si>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</si>
  <si>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</si>
  <si>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</si>
  <si>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</si>
  <si>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</si>
  <si>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</si>
  <si>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</si>
  <si>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</si>
  <si>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</si>
  <si>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</si>
  <si>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</si>
  <si>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</si>
  <si>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</si>
  <si>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</si>
  <si>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</si>
  <si>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</si>
  <si>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</si>
  <si>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</si>
  <si>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</si>
  <si>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</si>
  <si>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</si>
  <si>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</si>
  <si>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</si>
  <si>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</si>
  <si>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</si>
  <si>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</si>
  <si>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</si>
  <si>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</si>
  <si>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</si>
  <si>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</si>
  <si>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</si>
  <si>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</si>
  <si>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</si>
  <si>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</si>
  <si>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</si>
  <si>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</si>
  <si>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</si>
  <si>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</si>
  <si>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</si>
  <si>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</si>
  <si>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</si>
  <si>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</si>
  <si>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</si>
  <si>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</si>
  <si>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</si>
  <si>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</si>
  <si>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</si>
  <si>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</si>
  <si>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</si>
  <si>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</si>
  <si>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</si>
  <si>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</si>
  <si>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</si>
  <si>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</si>
  <si>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</si>
  <si>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</si>
  <si>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</si>
  <si>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</si>
  <si>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</si>
  <si>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</si>
  <si>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</si>
  <si>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</si>
  <si>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</si>
  <si>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</si>
  <si>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</si>
  <si>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</si>
  <si>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</si>
  <si>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</si>
  <si>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</si>
  <si>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</si>
  <si>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</si>
  <si>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</si>
  <si>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</si>
  <si>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</si>
  <si>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</si>
  <si>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</si>
  <si>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</si>
  <si>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</si>
  <si>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</si>
  <si>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</si>
  <si>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</si>
  <si>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</si>
  <si>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</si>
  <si>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</si>
  <si>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</si>
  <si>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</si>
  <si>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</si>
  <si>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</si>
  <si>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</si>
  <si>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</si>
  <si>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</si>
  <si>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</si>
  <si>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</si>
  <si>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</si>
  <si>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</si>
  <si>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</si>
  <si>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</si>
  <si>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</si>
  <si>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</si>
  <si>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</si>
  <si>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</si>
  <si>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</si>
  <si>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</si>
  <si>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</si>
  <si>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</si>
  <si>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</si>
  <si>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</si>
  <si>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</si>
  <si>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</si>
  <si>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</si>
  <si>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</si>
  <si>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</si>
  <si>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</si>
  <si>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</si>
  <si>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</si>
  <si>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</si>
  <si>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</si>
  <si>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</si>
  <si>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</si>
  <si>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</si>
  <si>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</si>
  <si>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</si>
  <si>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</si>
  <si>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</si>
  <si>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</si>
  <si>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</si>
  <si>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</si>
  <si>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</si>
  <si>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</si>
  <si>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</si>
  <si>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</si>
  <si>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</si>
  <si>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</si>
  <si>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</si>
  <si>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</si>
  <si>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</si>
  <si>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</si>
  <si>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</si>
  <si>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</si>
  <si>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</si>
  <si>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</si>
  <si>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</si>
  <si>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</si>
  <si>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</si>
  <si>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</si>
  <si>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</si>
  <si>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</si>
  <si>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</si>
  <si>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</si>
  <si>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</si>
  <si>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</si>
  <si>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</si>
  <si>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</si>
  <si>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</si>
  <si>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</si>
  <si>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</si>
  <si>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</si>
  <si>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</si>
  <si>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</si>
  <si>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</si>
  <si>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</si>
  <si>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</si>
  <si>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</si>
  <si>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</si>
  <si>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</si>
  <si>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</si>
  <si>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</si>
  <si>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</si>
  <si>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</si>
  <si>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</si>
  <si>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</si>
  <si>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</si>
  <si>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</si>
  <si>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</si>
  <si>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</si>
  <si>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</si>
  <si>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</si>
  <si>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</si>
  <si>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</si>
  <si>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</si>
  <si>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</si>
  <si>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</si>
  <si>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</si>
  <si>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</si>
  <si>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</si>
  <si>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</si>
  <si>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</si>
  <si>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</si>
  <si>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</si>
  <si>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</si>
  <si>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</si>
  <si>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</si>
  <si>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</si>
  <si>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</si>
  <si>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</si>
  <si>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</si>
  <si>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</si>
  <si>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</si>
  <si>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</si>
  <si>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</si>
  <si>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</si>
  <si>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</si>
  <si>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</si>
  <si>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</si>
  <si>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</si>
  <si>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</si>
  <si>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</si>
  <si>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</si>
  <si>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</si>
  <si>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</si>
  <si>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</si>
  <si>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</si>
  <si>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</si>
  <si>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</si>
  <si>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</si>
  <si>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</si>
  <si>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</si>
  <si>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</si>
  <si>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</si>
  <si>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</si>
  <si>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</si>
  <si>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</si>
  <si>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</si>
  <si>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</si>
  <si>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</si>
  <si>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</si>
  <si>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</si>
  <si>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</si>
  <si>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</si>
  <si>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</si>
  <si>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</si>
  <si>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</si>
  <si>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</si>
  <si>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</si>
  <si>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</si>
  <si>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</si>
  <si>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</si>
  <si>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</si>
  <si>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</si>
  <si>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</si>
  <si>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</si>
  <si>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</si>
  <si>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</si>
  <si>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</si>
  <si>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</si>
  <si>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</si>
  <si>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</si>
  <si>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</si>
  <si>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</si>
  <si>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</si>
  <si>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</si>
  <si>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</si>
  <si>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</si>
  <si>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</si>
  <si>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</si>
  <si>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</si>
  <si>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</si>
  <si>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</si>
  <si>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</si>
  <si>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</si>
  <si>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</si>
  <si>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</si>
  <si>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</si>
  <si>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</si>
  <si>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</si>
  <si>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</si>
  <si>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</si>
  <si>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</si>
  <si>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</si>
  <si>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</si>
  <si>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</si>
  <si>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</si>
  <si>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</si>
  <si>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</si>
  <si>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</si>
  <si>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</si>
  <si>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</si>
  <si>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</si>
  <si>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</si>
  <si>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</si>
  <si>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</si>
  <si>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</si>
  <si>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</si>
  <si>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</si>
  <si>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</si>
  <si>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</si>
  <si>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</si>
  <si>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</si>
  <si>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</si>
  <si>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</si>
  <si>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</si>
  <si>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</si>
  <si>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</si>
  <si>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</si>
  <si>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</si>
  <si>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</si>
  <si>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</si>
  <si>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</si>
  <si>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</si>
  <si>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</si>
  <si>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</si>
  <si>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</si>
  <si>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</si>
  <si>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</si>
  <si>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</si>
  <si>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</si>
  <si>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</si>
  <si>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</si>
  <si>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</si>
  <si>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</si>
  <si>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</si>
  <si>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</si>
  <si>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</si>
  <si>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</si>
  <si>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</si>
  <si>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</si>
  <si>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</si>
  <si>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</si>
  <si>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</si>
  <si>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</si>
  <si>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</si>
  <si>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</si>
  <si>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</si>
  <si>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</si>
  <si>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</si>
  <si>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</si>
  <si>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</si>
  <si>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</si>
  <si>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</si>
  <si>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</si>
  <si>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</si>
  <si>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</si>
  <si>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</si>
  <si>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</si>
  <si>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</si>
  <si>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</si>
  <si>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</si>
  <si>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</si>
  <si>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</si>
  <si>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</si>
  <si>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</si>
  <si>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</si>
  <si>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</si>
  <si>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</si>
  <si>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</si>
  <si>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</si>
  <si>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</si>
  <si>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</si>
  <si>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</si>
  <si>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</si>
  <si>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</si>
  <si>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</si>
  <si>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</si>
  <si>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</si>
  <si>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</si>
  <si>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</si>
  <si>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</si>
  <si>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</si>
  <si>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</si>
  <si>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</si>
  <si>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</si>
  <si>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</si>
  <si>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</si>
  <si>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</si>
  <si>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</si>
  <si>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</si>
  <si>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</si>
  <si>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</si>
  <si>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</si>
  <si>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</si>
  <si>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</si>
  <si>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</si>
  <si>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</si>
  <si>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</si>
  <si>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</si>
  <si>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</si>
  <si>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</si>
  <si>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</si>
  <si>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</si>
  <si>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</si>
  <si>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</si>
  <si>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</si>
  <si>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</si>
  <si>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</si>
  <si>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</si>
  <si>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</si>
  <si>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</si>
  <si>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</si>
  <si>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</si>
  <si>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</si>
  <si>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</si>
  <si>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</si>
  <si>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</si>
  <si>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</si>
  <si>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</si>
  <si>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</si>
  <si>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</si>
  <si>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</si>
  <si>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</si>
  <si>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</si>
  <si>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</si>
  <si>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</si>
  <si>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</si>
  <si>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</si>
  <si>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</si>
  <si>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</si>
  <si>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</si>
  <si>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</si>
  <si>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</si>
  <si>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</si>
  <si>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</si>
  <si>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</si>
  <si>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</si>
  <si>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</si>
  <si>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</si>
  <si>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</si>
  <si>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</si>
  <si>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</si>
  <si>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</si>
  <si>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</si>
  <si>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</si>
  <si>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</si>
  <si>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</si>
  <si>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</si>
  <si>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</si>
  <si>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</si>
  <si>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</si>
  <si>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</si>
  <si>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</si>
  <si>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</si>
  <si>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</si>
  <si>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</si>
  <si>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</si>
  <si>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</si>
  <si>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</si>
  <si>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</si>
  <si>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</si>
  <si>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</si>
  <si>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</si>
  <si>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</si>
  <si>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</si>
  <si>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</si>
  <si>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</si>
  <si>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</si>
  <si>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</si>
  <si>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</si>
  <si>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</si>
  <si>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</si>
  <si>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</si>
  <si>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</si>
  <si>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</si>
  <si>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</si>
  <si>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</si>
  <si>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</si>
  <si>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</si>
  <si>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</si>
  <si>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</si>
  <si>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</si>
  <si>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</si>
  <si>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</si>
  <si>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</si>
  <si>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</si>
  <si>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</si>
  <si>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</si>
  <si>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</si>
  <si>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</si>
  <si>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</si>
  <si>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</si>
  <si>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</si>
  <si>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</si>
  <si>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</si>
  <si>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</si>
  <si>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</si>
  <si>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</si>
  <si>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</si>
  <si>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</si>
  <si>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</si>
  <si>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</si>
  <si>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</si>
  <si>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</si>
  <si>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</si>
  <si>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</si>
  <si>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</si>
  <si>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</si>
  <si>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</si>
  <si>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</si>
  <si>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</si>
  <si>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</si>
  <si>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</si>
  <si>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</si>
  <si>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</si>
  <si>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</si>
  <si>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</si>
  <si>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</si>
  <si>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</si>
  <si>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</si>
  <si>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</si>
  <si>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</si>
  <si>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</si>
  <si>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</si>
  <si>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</si>
  <si>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</si>
  <si>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</si>
  <si>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</si>
  <si>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</si>
  <si>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</si>
  <si>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</si>
  <si>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</si>
  <si>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</si>
  <si>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</si>
  <si>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</si>
  <si>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</si>
  <si>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</si>
  <si>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</si>
  <si>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</si>
  <si>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</si>
  <si>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</si>
  <si>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</si>
  <si>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</si>
  <si>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</si>
  <si>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</si>
  <si>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</si>
  <si>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</si>
  <si>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</si>
  <si>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</si>
  <si>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</si>
  <si>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</si>
  <si>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</si>
  <si>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</si>
  <si>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</si>
  <si>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</si>
  <si>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</si>
  <si>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</si>
  <si>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</si>
  <si>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</si>
  <si>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</si>
  <si>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</si>
  <si>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</si>
  <si>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</si>
  <si>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</si>
  <si>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</si>
  <si>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</si>
  <si>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</si>
  <si>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</si>
  <si>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</si>
  <si>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</si>
  <si>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</si>
  <si>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</si>
  <si>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</si>
  <si>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</si>
  <si>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</si>
  <si>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</si>
  <si>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</si>
  <si>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</si>
  <si>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</si>
  <si>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</si>
  <si>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</si>
  <si>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</si>
  <si>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</si>
  <si>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</si>
  <si>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</si>
  <si>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</si>
  <si>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</si>
  <si>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</si>
  <si>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</si>
  <si>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</si>
  <si>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</si>
  <si>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</si>
  <si>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</si>
  <si>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</si>
  <si>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</si>
  <si>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</si>
  <si>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</si>
  <si>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</si>
  <si>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</si>
  <si>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</si>
  <si>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</si>
  <si>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</si>
  <si>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</si>
  <si>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</si>
  <si>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</si>
  <si>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</si>
  <si>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</si>
  <si>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</si>
  <si>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</si>
  <si>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</si>
  <si>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</si>
  <si>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</si>
  <si>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</si>
  <si>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</si>
  <si>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</si>
  <si>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</si>
  <si>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</si>
  <si>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</si>
  <si>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</si>
  <si>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</si>
  <si>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</si>
  <si>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</si>
  <si>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</si>
  <si>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</si>
  <si>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</si>
  <si>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</si>
  <si>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</si>
  <si>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</si>
  <si>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</si>
  <si>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</si>
  <si>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</si>
  <si>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</si>
  <si>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</si>
  <si>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</si>
  <si>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</si>
  <si>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</si>
  <si>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</si>
  <si>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</si>
  <si>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</si>
  <si>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</si>
  <si>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</si>
  <si>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</si>
  <si>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</si>
  <si>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</si>
  <si>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</si>
  <si>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</si>
  <si>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</si>
  <si>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</si>
  <si>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</si>
  <si>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</si>
  <si>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</si>
  <si>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</si>
  <si>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</si>
  <si>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</si>
  <si>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</si>
  <si>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</si>
  <si>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</si>
  <si>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</si>
  <si>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</si>
  <si>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</si>
  <si>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</si>
  <si>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</si>
  <si>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</si>
  <si>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</si>
  <si>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</si>
  <si>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</si>
  <si>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</si>
  <si>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</si>
  <si>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</si>
  <si>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</si>
  <si>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</si>
  <si>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</si>
  <si>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</si>
  <si>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</si>
  <si>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</si>
  <si>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</si>
  <si>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</si>
  <si>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</si>
  <si>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</si>
  <si>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</si>
  <si>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</si>
  <si>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</si>
  <si>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</si>
  <si>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</si>
  <si>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</si>
  <si>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</si>
  <si>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</si>
  <si>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</si>
  <si>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</si>
  <si>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</si>
  <si>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</si>
  <si>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</si>
  <si>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</si>
  <si>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</si>
  <si>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</si>
  <si>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</si>
  <si>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</si>
  <si>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</si>
  <si>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</si>
  <si>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</si>
  <si>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</si>
  <si>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</si>
  <si>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</si>
  <si>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</si>
  <si>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</si>
  <si>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</si>
  <si>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</si>
  <si>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</si>
  <si>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</si>
  <si>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</si>
  <si>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</si>
  <si>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</si>
  <si>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</si>
  <si>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</si>
  <si>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</si>
  <si>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</si>
  <si>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</si>
  <si>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</si>
  <si>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</si>
  <si>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</si>
  <si>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</si>
  <si>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</si>
  <si>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</si>
  <si>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</si>
  <si>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</si>
  <si>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</si>
  <si>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</si>
  <si>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</si>
  <si>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</si>
  <si>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</si>
  <si>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</si>
  <si>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</si>
  <si>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</si>
  <si>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</si>
  <si>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</si>
  <si>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</si>
  <si>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</si>
  <si>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</si>
  <si>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</si>
  <si>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</si>
  <si>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</si>
  <si>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</si>
  <si>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</si>
  <si>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</si>
  <si>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</si>
  <si>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</si>
  <si>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</si>
  <si>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</si>
  <si>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</si>
  <si>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</si>
  <si>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</si>
  <si>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</si>
  <si>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</si>
  <si>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</si>
  <si>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</si>
  <si>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</si>
  <si>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</si>
  <si>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</si>
  <si>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</si>
  <si>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</si>
  <si>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</si>
  <si>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</si>
  <si>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</si>
  <si>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</si>
  <si>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</si>
  <si>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</si>
  <si>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</si>
  <si>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</si>
  <si>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</si>
  <si>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</si>
  <si>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</si>
  <si>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</si>
  <si>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</si>
  <si>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</si>
  <si>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</si>
  <si>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</si>
  <si>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</si>
  <si>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</si>
  <si>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</si>
  <si>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</si>
  <si>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</si>
  <si>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</si>
  <si>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</si>
  <si>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</si>
  <si>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</si>
  <si>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</si>
  <si>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</si>
  <si>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</si>
  <si>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</si>
  <si>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</si>
  <si>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</si>
  <si>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</si>
  <si>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</si>
  <si>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</si>
  <si>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</si>
  <si>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</si>
  <si>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</si>
  <si>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</si>
  <si>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</si>
  <si>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</si>
  <si>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</si>
  <si>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</si>
  <si>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</si>
  <si>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</si>
  <si>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</si>
  <si>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</si>
  <si>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</si>
  <si>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</si>
  <si>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</si>
  <si>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</si>
  <si>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</si>
  <si>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</si>
  <si>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</si>
  <si>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</si>
  <si>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</si>
  <si>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</si>
  <si>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</si>
  <si>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</si>
  <si>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</si>
  <si>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</si>
  <si>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</si>
  <si>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</si>
  <si>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</si>
  <si>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</si>
  <si>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</si>
  <si>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</si>
  <si>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</si>
  <si>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</si>
  <si>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</si>
  <si>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</si>
  <si>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</si>
  <si>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</si>
  <si>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</si>
  <si>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</si>
  <si>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</si>
  <si>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</si>
  <si>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</si>
  <si>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</si>
  <si>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</si>
  <si>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</si>
  <si>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</si>
  <si>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</si>
  <si>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</si>
  <si>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</si>
  <si>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</si>
  <si>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</si>
  <si>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</si>
  <si>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</si>
  <si>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</si>
  <si>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</si>
  <si>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</si>
  <si>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</si>
  <si>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</si>
  <si>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</si>
  <si>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</si>
  <si>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</si>
  <si>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</si>
  <si>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</si>
  <si>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</si>
  <si>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</si>
  <si>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</si>
  <si>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</si>
  <si>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</si>
  <si>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</si>
  <si>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</si>
  <si>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</si>
  <si>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</si>
  <si>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</si>
  <si>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</si>
  <si>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</si>
  <si>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</si>
  <si>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</si>
  <si>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</si>
  <si>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</si>
  <si>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</si>
  <si>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</si>
  <si>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</si>
  <si>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</si>
  <si>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</si>
  <si>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</si>
  <si>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</si>
  <si>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</si>
  <si>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</si>
  <si>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</si>
  <si>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</si>
  <si>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</si>
  <si>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</si>
  <si>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</si>
  <si>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</si>
  <si>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</si>
  <si>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</si>
  <si>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</si>
  <si>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</si>
  <si>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</si>
  <si>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</si>
  <si>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</si>
  <si>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</si>
  <si>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</si>
  <si>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</si>
  <si>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</si>
  <si>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</si>
  <si>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</si>
  <si>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</si>
  <si>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</si>
  <si>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</si>
  <si>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</si>
  <si>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</si>
  <si>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</si>
  <si>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</si>
  <si>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</si>
  <si>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</si>
  <si>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</si>
  <si>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</si>
  <si>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</si>
  <si>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</si>
  <si>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</si>
  <si>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</si>
  <si>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</si>
  <si>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</si>
  <si>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</si>
  <si>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</si>
  <si>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</si>
  <si>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</si>
  <si>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</si>
  <si>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</si>
  <si>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</si>
  <si>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</si>
  <si>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</si>
  <si>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</si>
  <si>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</si>
  <si>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</si>
  <si>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</si>
  <si>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</si>
  <si>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</si>
  <si>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</si>
  <si>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</si>
  <si>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</si>
  <si>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</si>
  <si>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</si>
  <si>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</si>
  <si>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</si>
  <si>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</si>
  <si>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</si>
  <si>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</si>
  <si>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</si>
  <si>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</si>
  <si>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</si>
  <si>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</si>
  <si>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</si>
  <si>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</si>
  <si>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</si>
  <si>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</si>
  <si>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</si>
  <si>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</si>
  <si>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</si>
  <si>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</si>
  <si>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</si>
  <si>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</si>
  <si>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</si>
  <si>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</si>
  <si>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</si>
  <si>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</si>
  <si>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</si>
  <si>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</si>
  <si>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</si>
  <si>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</si>
  <si>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</si>
  <si>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</si>
  <si>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</si>
  <si>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</si>
  <si>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</si>
  <si>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</si>
  <si>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</si>
  <si>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</si>
  <si>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</si>
  <si>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</si>
  <si>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</si>
  <si>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</si>
  <si>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</si>
  <si>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</si>
  <si>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</si>
  <si>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</si>
  <si>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</si>
  <si>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</si>
  <si>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</si>
  <si>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</si>
  <si>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</si>
  <si>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</si>
  <si>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</si>
  <si>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</si>
  <si>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</si>
  <si>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</si>
  <si>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</si>
  <si>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</si>
  <si>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</si>
  <si>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</si>
  <si>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</si>
  <si>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</si>
  <si>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</si>
  <si>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</si>
  <si>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</si>
  <si>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</si>
  <si>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</si>
  <si>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</si>
  <si>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</si>
  <si>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</si>
  <si>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</si>
  <si>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</si>
  <si>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</si>
  <si>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</si>
  <si>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</si>
  <si>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</si>
  <si>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</si>
  <si>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</si>
  <si>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</si>
  <si>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</si>
  <si>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</si>
  <si>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</si>
  <si>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</si>
  <si>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</si>
  <si>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</si>
  <si>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</si>
  <si>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</si>
  <si>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</si>
  <si>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</si>
  <si>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</si>
  <si>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</si>
  <si>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</si>
  <si>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</si>
  <si>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</si>
  <si>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</si>
  <si>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</si>
  <si>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</si>
  <si>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</si>
  <si>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</si>
  <si>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</si>
  <si>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</si>
  <si>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</si>
  <si>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</si>
  <si>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</si>
  <si>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</si>
  <si>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</si>
  <si>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</si>
  <si>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</si>
  <si>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</si>
  <si>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</si>
  <si>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</si>
  <si>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</si>
  <si>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</si>
  <si>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</si>
  <si>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</si>
  <si>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</si>
  <si>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</si>
  <si>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</si>
  <si>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</si>
  <si>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</si>
  <si>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</si>
  <si>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</si>
  <si>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</si>
  <si>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</si>
  <si>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</si>
  <si>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</si>
  <si>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</si>
  <si>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</si>
  <si>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</si>
  <si>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</si>
  <si>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</si>
  <si>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</si>
  <si>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</si>
  <si>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</si>
  <si>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</si>
  <si>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</si>
  <si>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</si>
  <si>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</si>
  <si>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</si>
  <si>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</si>
  <si>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</si>
  <si>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</si>
  <si>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</si>
  <si>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</si>
  <si>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</si>
  <si>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</si>
  <si>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</si>
  <si>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</si>
  <si>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</si>
  <si>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</si>
  <si>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</si>
  <si>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</si>
  <si>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</si>
  <si>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</si>
  <si>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</si>
  <si>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</si>
  <si>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</si>
  <si>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</si>
  <si>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</si>
  <si>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</si>
  <si>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</si>
  <si>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</si>
  <si>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</si>
  <si>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</si>
  <si>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</si>
  <si>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</si>
  <si>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</si>
  <si>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</si>
  <si>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</si>
  <si>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</si>
  <si>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</si>
  <si>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</si>
  <si>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</si>
  <si>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</si>
  <si>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</si>
  <si>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</si>
  <si>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</si>
  <si>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</si>
  <si>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</si>
  <si>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</si>
  <si>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</si>
  <si>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</si>
  <si>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</si>
  <si>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</si>
  <si>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</si>
  <si>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</si>
  <si>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</si>
  <si>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</si>
  <si>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</si>
  <si>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</si>
  <si>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</si>
  <si>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</si>
  <si>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</si>
  <si>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</si>
  <si>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</si>
  <si>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</si>
  <si>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</si>
  <si>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</si>
  <si>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</si>
  <si>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</si>
  <si>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</si>
  <si>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</si>
  <si>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</si>
  <si>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</si>
  <si>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</si>
  <si>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</si>
  <si>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</si>
  <si>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</si>
  <si>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</si>
  <si>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</si>
  <si>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</si>
  <si>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</si>
  <si>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</si>
  <si>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</si>
  <si>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</si>
  <si>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</si>
  <si>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</si>
  <si>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</si>
  <si>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</si>
  <si>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</si>
  <si>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</si>
  <si>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</si>
  <si>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</si>
  <si>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</si>
  <si>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</si>
  <si>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</si>
  <si>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</si>
  <si>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</si>
  <si>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</si>
  <si>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</si>
  <si>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</si>
  <si>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</si>
  <si>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</si>
  <si>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</si>
  <si>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</si>
  <si>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</si>
  <si>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</si>
  <si>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</si>
  <si>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</si>
  <si>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</si>
  <si>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</si>
  <si>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</si>
  <si>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</si>
  <si>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</si>
  <si>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</si>
  <si>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</si>
  <si>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</si>
  <si>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</si>
  <si>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</si>
  <si>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</si>
  <si>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</si>
  <si>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</si>
  <si>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</si>
  <si>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</si>
  <si>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</si>
  <si>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</si>
  <si>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</si>
  <si>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</si>
  <si>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</si>
  <si>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</si>
  <si>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</si>
  <si>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</si>
  <si>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</si>
  <si>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</si>
  <si>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</si>
  <si>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</si>
  <si>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</si>
  <si>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</si>
  <si>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</si>
  <si>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</si>
  <si>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</si>
  <si>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</si>
  <si>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</si>
  <si>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</si>
  <si>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</si>
  <si>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</si>
  <si>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</si>
  <si>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</si>
  <si>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</si>
  <si>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</si>
  <si>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</si>
  <si>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</si>
  <si>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</si>
  <si>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</si>
  <si>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</si>
  <si>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</si>
  <si>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</si>
  <si>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</si>
  <si>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</si>
  <si>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</si>
  <si>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</si>
  <si>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</si>
  <si>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</si>
  <si>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</si>
  <si>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</si>
  <si>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</si>
  <si>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</si>
  <si>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</si>
  <si>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</si>
  <si>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</si>
  <si>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</si>
  <si>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</si>
  <si>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</si>
  <si>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</si>
  <si>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</si>
  <si>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</si>
  <si>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</si>
  <si>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</si>
  <si>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</si>
  <si>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</si>
  <si>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</si>
  <si>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</si>
  <si>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</si>
  <si>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</si>
  <si>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</si>
  <si>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</si>
  <si>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</si>
  <si>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</si>
  <si>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</si>
  <si>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</si>
  <si>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</si>
  <si>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</si>
  <si>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</si>
  <si>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</si>
  <si>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</si>
  <si>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</si>
  <si>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</si>
  <si>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</si>
  <si>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</si>
  <si>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</si>
  <si>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</si>
  <si>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</si>
  <si>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</si>
  <si>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</si>
  <si>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</si>
  <si>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</si>
  <si>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</si>
  <si>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</si>
  <si>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</si>
  <si>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</si>
  <si>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</si>
  <si>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</si>
  <si>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</si>
  <si>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</si>
  <si>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</si>
  <si>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</si>
  <si>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</si>
  <si>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</si>
  <si>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</si>
  <si>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</si>
  <si>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</si>
  <si>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</si>
  <si>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</si>
  <si>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</si>
  <si>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</si>
  <si>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</si>
  <si>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</si>
  <si>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</si>
  <si>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</si>
  <si>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</si>
  <si>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</si>
  <si>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</si>
  <si>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</si>
  <si>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</si>
  <si>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</si>
  <si>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</si>
  <si>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</si>
  <si>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</si>
  <si>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</si>
  <si>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</si>
  <si>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</si>
  <si>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</si>
  <si>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</si>
  <si>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</si>
  <si>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</si>
  <si>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</si>
  <si>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</si>
  <si>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</si>
  <si>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</si>
  <si>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</si>
  <si>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</si>
  <si>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</si>
  <si>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</si>
  <si>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</si>
  <si>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</si>
  <si>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</si>
  <si>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</si>
  <si>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</si>
  <si>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</si>
  <si>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</si>
  <si>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</si>
  <si>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</si>
  <si>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</si>
  <si>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</si>
  <si>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</si>
  <si>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</si>
  <si>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</si>
  <si>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</si>
  <si>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</si>
  <si>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</si>
  <si>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</si>
  <si>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</si>
  <si>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</si>
  <si>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</si>
  <si>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</si>
  <si>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</si>
  <si>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</si>
  <si>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</si>
  <si>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</si>
  <si>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</si>
  <si>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</si>
  <si>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</si>
  <si>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</si>
  <si>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</si>
  <si>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</si>
  <si>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</si>
  <si>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</si>
  <si>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</si>
  <si>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</si>
  <si>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</si>
  <si>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</si>
  <si>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</si>
  <si>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</si>
  <si>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</si>
  <si>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</si>
  <si>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</si>
  <si>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</si>
  <si>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</si>
  <si>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</si>
  <si>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</si>
  <si>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</si>
  <si>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</si>
  <si>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</si>
  <si>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</si>
  <si>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</si>
  <si>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</si>
  <si>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</si>
  <si>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</si>
  <si>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</si>
  <si>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</si>
  <si>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</si>
  <si>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</si>
  <si>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</si>
  <si>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</si>
  <si>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</si>
  <si>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</si>
  <si>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</si>
  <si>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</si>
  <si>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</si>
  <si>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</si>
  <si>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</si>
  <si>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</si>
  <si>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</si>
  <si>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</si>
  <si>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</si>
  <si>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</si>
  <si>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</si>
  <si>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</si>
  <si>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</si>
  <si>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</si>
  <si>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</si>
  <si>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</si>
  <si>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</si>
  <si>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</si>
  <si>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</si>
  <si>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</si>
  <si>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</si>
  <si>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</si>
  <si>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</si>
  <si>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</si>
  <si>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</si>
  <si>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</si>
  <si>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</si>
  <si>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</si>
  <si>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</si>
  <si>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</si>
  <si>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</si>
  <si>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</si>
  <si>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</si>
  <si>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</si>
  <si>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</si>
  <si>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</si>
  <si>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</si>
  <si>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</si>
  <si>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</si>
  <si>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</si>
  <si>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</si>
  <si>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</si>
  <si>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</si>
  <si>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</si>
  <si>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</si>
  <si>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</si>
  <si>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</si>
  <si>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</si>
  <si>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</si>
  <si>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</si>
  <si>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</si>
  <si>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</si>
  <si>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</si>
  <si>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</si>
  <si>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</si>
  <si>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</si>
  <si>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</si>
  <si>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</si>
  <si>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</si>
  <si>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</si>
  <si>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</si>
  <si>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</si>
  <si>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</si>
  <si>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</si>
  <si>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</si>
  <si>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</si>
  <si>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</si>
  <si>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</si>
  <si>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</si>
  <si>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</si>
  <si>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</si>
  <si>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</si>
  <si>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</si>
  <si>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</si>
  <si>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</si>
  <si>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</si>
  <si>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</si>
  <si>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</si>
  <si>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</si>
  <si>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</si>
  <si>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</si>
  <si>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</si>
  <si>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</si>
  <si>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</si>
  <si>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</si>
  <si>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</si>
  <si>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</si>
  <si>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</si>
  <si>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</si>
  <si>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</si>
  <si>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</si>
  <si>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</si>
  <si>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</si>
  <si>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</si>
  <si>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</si>
  <si>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</si>
  <si>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</si>
  <si>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</si>
  <si>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</si>
  <si>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</si>
  <si>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</si>
  <si>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</si>
  <si>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</si>
  <si>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</si>
  <si>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</si>
  <si>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</si>
  <si>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</si>
  <si>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</si>
  <si>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</si>
  <si>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</si>
  <si>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</si>
  <si>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</si>
  <si>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</si>
  <si>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</si>
  <si>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</si>
  <si>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</si>
  <si>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</si>
  <si>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</si>
  <si>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</si>
  <si>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</si>
  <si>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</si>
  <si>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</si>
  <si>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</si>
  <si>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</si>
  <si>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</si>
  <si>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</si>
  <si>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</si>
  <si>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</si>
  <si>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</si>
  <si>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</si>
  <si>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</si>
  <si>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</si>
  <si>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</si>
  <si>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</si>
  <si>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</si>
  <si>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</si>
  <si>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</si>
  <si>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</si>
  <si>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</si>
  <si>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</si>
  <si>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</si>
  <si>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</si>
  <si>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</si>
  <si>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</si>
  <si>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</si>
  <si>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</si>
  <si>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</si>
  <si>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</si>
  <si>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</si>
  <si>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</si>
  <si>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</si>
  <si>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</si>
  <si>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</si>
  <si>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</si>
  <si>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</si>
  <si>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</si>
  <si>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</si>
  <si>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</si>
  <si>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</si>
  <si>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</si>
  <si>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</si>
  <si>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</si>
  <si>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</si>
  <si>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</si>
  <si>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</si>
  <si>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</si>
  <si>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</si>
  <si>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</si>
  <si>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</si>
  <si>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</si>
  <si>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</si>
  <si>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</si>
  <si>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</si>
  <si>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</si>
  <si>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</si>
  <si>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</si>
  <si>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</si>
  <si>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</si>
  <si>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</si>
  <si>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</si>
  <si>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</si>
  <si>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</si>
  <si>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</si>
  <si>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</si>
  <si>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</si>
  <si>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</si>
  <si>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</si>
  <si>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</si>
  <si>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</si>
  <si>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</si>
  <si>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</si>
  <si>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</si>
  <si>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</si>
  <si>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</si>
  <si>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</si>
  <si>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</si>
  <si>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</si>
  <si>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</si>
  <si>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</si>
  <si>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</si>
  <si>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</si>
  <si>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</si>
  <si>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</si>
  <si>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</si>
  <si>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</si>
  <si>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</si>
  <si>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</si>
  <si>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</si>
  <si>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</si>
  <si>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</si>
  <si>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</si>
  <si>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</si>
  <si>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</si>
  <si>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</si>
  <si>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</si>
  <si>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</si>
  <si>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</si>
  <si>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</si>
  <si>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</si>
  <si>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</si>
  <si>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</si>
  <si>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</si>
  <si>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</si>
  <si>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</si>
  <si>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</si>
  <si>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</si>
  <si>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</si>
  <si>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</si>
  <si>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</si>
  <si>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</si>
  <si>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</si>
  <si>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</si>
  <si>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</si>
  <si>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</si>
  <si>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</si>
  <si>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</si>
  <si>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</si>
  <si>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</si>
  <si>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</si>
  <si>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</si>
  <si>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</si>
  <si>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</si>
  <si>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</si>
  <si>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</si>
  <si>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</si>
  <si>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</si>
  <si>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</si>
  <si>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</si>
  <si>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</si>
  <si>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</si>
  <si>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</si>
  <si>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</si>
  <si>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</si>
  <si>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</si>
  <si>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</si>
  <si>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</si>
  <si>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</si>
  <si>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</si>
  <si>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</si>
  <si>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</si>
  <si>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</si>
  <si>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</si>
  <si>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</si>
  <si>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</si>
  <si>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</si>
  <si>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</si>
  <si>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</si>
  <si>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</si>
  <si>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</si>
  <si>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</si>
  <si>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</si>
  <si>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</si>
  <si>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</si>
  <si>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</si>
  <si>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</si>
  <si>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</si>
  <si>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</si>
  <si>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</si>
  <si>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</si>
  <si>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</si>
  <si>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</si>
  <si>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</si>
  <si>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</si>
  <si>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</si>
  <si>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</si>
  <si>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</si>
  <si>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</si>
  <si>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</si>
  <si>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</si>
  <si>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</si>
  <si>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</si>
  <si>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</si>
  <si>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</si>
  <si>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</si>
  <si>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</si>
  <si>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</si>
  <si>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</si>
  <si>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</si>
  <si>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</si>
  <si>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</si>
  <si>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</si>
  <si>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</si>
  <si>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</si>
  <si>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</si>
  <si>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</si>
  <si>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</si>
  <si>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</si>
  <si>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</si>
  <si>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</si>
  <si>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</si>
  <si>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</si>
  <si>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</si>
  <si>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</si>
  <si>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</si>
  <si>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</si>
  <si>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</si>
  <si>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</si>
  <si>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</si>
  <si>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</si>
  <si>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</si>
  <si>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</si>
  <si>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</si>
  <si>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</si>
  <si>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</si>
  <si>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</si>
  <si>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</si>
  <si>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</si>
  <si>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</si>
  <si>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</si>
  <si>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</si>
  <si>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</si>
  <si>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</si>
  <si>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</si>
  <si>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</si>
  <si>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</si>
  <si>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</si>
  <si>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</si>
  <si>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</si>
  <si>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</si>
  <si>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</si>
  <si>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</si>
  <si>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</si>
  <si>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</si>
  <si>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</si>
  <si>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</si>
  <si>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</si>
  <si>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</si>
  <si>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</si>
  <si>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</si>
  <si>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</si>
  <si>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</si>
  <si>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</si>
  <si>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</si>
  <si>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</si>
  <si>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</si>
  <si>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</si>
  <si>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</si>
  <si>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</si>
  <si>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</si>
  <si>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</si>
  <si>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</si>
  <si>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</si>
  <si>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</si>
  <si>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</si>
  <si>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</si>
  <si>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</si>
  <si>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</si>
  <si>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</si>
  <si>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</si>
  <si>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</si>
  <si>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</si>
  <si>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</si>
  <si>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</si>
  <si>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</si>
  <si>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</si>
  <si>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</si>
  <si>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</si>
  <si>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</si>
  <si>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</si>
  <si>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</si>
  <si>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</si>
  <si>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</si>
  <si>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</si>
  <si>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</si>
  <si>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</si>
  <si>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</si>
  <si>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</si>
  <si>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</si>
  <si>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</si>
  <si>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</si>
  <si>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</si>
  <si>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</si>
  <si>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</si>
  <si>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</si>
  <si>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</si>
  <si>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</si>
  <si>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</si>
  <si>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</si>
  <si>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</si>
  <si>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</si>
  <si>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</si>
  <si>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</si>
  <si>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</si>
  <si>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</si>
  <si>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</si>
  <si>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</si>
  <si>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</si>
  <si>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</si>
  <si>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</si>
  <si>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</si>
  <si>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</si>
  <si>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</si>
  <si>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</si>
  <si>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</si>
  <si>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</si>
  <si>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</si>
  <si>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</si>
  <si>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</si>
  <si>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</si>
  <si>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</si>
  <si>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</si>
  <si>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</si>
  <si>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</si>
  <si>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</si>
  <si>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</si>
  <si>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</si>
  <si>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</si>
  <si>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</si>
  <si>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</si>
  <si>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</si>
  <si>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</si>
  <si>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</si>
  <si>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</si>
  <si>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</si>
  <si>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</si>
  <si>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</si>
  <si>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</si>
  <si>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</si>
  <si>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</si>
  <si>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</si>
  <si>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</si>
  <si>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</si>
  <si>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</si>
  <si>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</si>
  <si>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</si>
  <si>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</si>
  <si>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</si>
  <si>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</si>
  <si>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</si>
  <si>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</si>
  <si>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</si>
  <si>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</si>
  <si>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</si>
  <si>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</si>
  <si>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</si>
  <si>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</si>
  <si>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</si>
  <si>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</si>
  <si>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</si>
  <si>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</si>
  <si>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</si>
  <si>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</si>
  <si>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</si>
  <si>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</si>
  <si>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</si>
  <si>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</si>
  <si>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</si>
  <si>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</si>
  <si>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</si>
  <si>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</si>
  <si>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</si>
  <si>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</si>
  <si>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</si>
  <si>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</si>
  <si>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</si>
  <si>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</si>
  <si>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</si>
  <si>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</si>
  <si>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</si>
  <si>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</si>
  <si>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</si>
  <si>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</si>
  <si>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</si>
  <si>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</si>
  <si>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</si>
  <si>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</si>
  <si>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</si>
  <si>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</si>
  <si>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</si>
  <si>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</si>
  <si>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</si>
  <si>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</si>
  <si>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</si>
  <si>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</si>
  <si>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</si>
  <si>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</si>
  <si>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</si>
  <si>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</si>
  <si>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</si>
  <si>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</si>
  <si>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</si>
  <si>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</si>
  <si>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</si>
  <si>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</si>
  <si>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</si>
  <si>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</si>
  <si>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</si>
  <si>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</si>
  <si>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</si>
  <si>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</si>
  <si>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</si>
  <si>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</si>
  <si>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</si>
  <si>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</si>
  <si>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</si>
  <si>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</si>
  <si>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</si>
  <si>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</si>
  <si>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</si>
  <si>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</si>
  <si>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</si>
  <si>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</si>
  <si>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</si>
  <si>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</si>
  <si>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</si>
  <si>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</si>
  <si>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</si>
  <si>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</si>
  <si>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</si>
  <si>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</si>
  <si>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</si>
  <si>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</si>
  <si>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</si>
  <si>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</si>
  <si>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</si>
  <si>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</si>
  <si>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</si>
  <si>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</si>
  <si>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</si>
  <si>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</si>
  <si>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</si>
  <si>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</si>
  <si>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</si>
  <si>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</si>
  <si>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</si>
  <si>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</si>
  <si>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</si>
  <si>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</si>
  <si>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</si>
  <si>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</si>
  <si>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</si>
  <si>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</si>
  <si>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</si>
  <si>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</si>
  <si>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</si>
  <si>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</si>
  <si>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</si>
  <si>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</si>
  <si>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</si>
  <si>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</si>
  <si>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</si>
  <si>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</si>
  <si>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</si>
  <si>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</si>
  <si>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</si>
  <si>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</si>
  <si>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</si>
  <si>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</si>
  <si>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</si>
  <si>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</si>
  <si>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</si>
  <si>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</si>
  <si>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</si>
  <si>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</si>
  <si>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</si>
  <si>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</si>
  <si>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</si>
  <si>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</si>
  <si>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</si>
  <si>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</si>
  <si>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</si>
  <si>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</si>
  <si>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</si>
  <si>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</si>
  <si>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</si>
  <si>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</si>
  <si>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</si>
  <si>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</si>
  <si>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</si>
  <si>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</si>
  <si>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</si>
  <si>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</si>
  <si>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</si>
  <si>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</si>
  <si>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</si>
  <si>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</si>
  <si>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</si>
  <si>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</si>
  <si>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</si>
  <si>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</si>
  <si>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</si>
  <si>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</si>
  <si>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</si>
  <si>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</si>
  <si>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</si>
  <si>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</si>
  <si>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</si>
  <si>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</si>
  <si>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</si>
  <si>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</si>
  <si>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</si>
  <si>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</si>
  <si>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</si>
  <si>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</si>
  <si>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</si>
  <si>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</si>
  <si>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</si>
  <si>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</si>
  <si>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</si>
  <si>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</si>
  <si>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</si>
  <si>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</si>
  <si>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</si>
  <si>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</si>
  <si>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</si>
  <si>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</si>
  <si>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</si>
  <si>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</si>
  <si>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</si>
  <si>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</si>
  <si>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</si>
  <si>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</si>
  <si>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</si>
  <si>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</si>
  <si>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</si>
  <si>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</si>
  <si>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</si>
  <si>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</si>
  <si>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</si>
  <si>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</si>
  <si>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</si>
  <si>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</si>
  <si>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</si>
  <si>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</si>
  <si>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</si>
  <si>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</si>
  <si>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</si>
  <si>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</si>
  <si>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</si>
  <si>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</si>
  <si>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</si>
  <si>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</si>
  <si>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</si>
  <si>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</si>
  <si>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</si>
  <si>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</si>
  <si>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</si>
  <si>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</si>
  <si>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</si>
  <si>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</si>
  <si>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</si>
  <si>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</si>
  <si>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</si>
  <si>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</si>
  <si>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</si>
  <si>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</si>
  <si>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</si>
  <si>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</si>
  <si>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</si>
  <si>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</si>
  <si>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</si>
  <si>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</si>
  <si>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</si>
  <si>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</si>
  <si>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</si>
  <si>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</si>
  <si>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</si>
  <si>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</si>
  <si>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</si>
  <si>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</si>
  <si>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</si>
  <si>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</si>
  <si>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</si>
  <si>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</si>
  <si>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</si>
  <si>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</si>
  <si>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</si>
  <si>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</si>
  <si>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</si>
  <si>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</si>
  <si>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</si>
  <si>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</si>
  <si>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</si>
  <si>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</si>
  <si>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</si>
  <si>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</si>
  <si>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</si>
  <si>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</si>
  <si>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</si>
  <si>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</si>
  <si>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</si>
  <si>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</si>
  <si>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</si>
  <si>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</si>
  <si>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</si>
  <si>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</si>
  <si>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</si>
  <si>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</si>
  <si>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</si>
  <si>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</si>
  <si>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</si>
  <si>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</si>
  <si>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</si>
  <si>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</si>
  <si>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</si>
  <si>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</si>
  <si>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</si>
  <si>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</si>
  <si>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</si>
  <si>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</si>
  <si>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</si>
  <si>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</si>
  <si>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</si>
  <si>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</si>
  <si>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</si>
  <si>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</si>
  <si>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</si>
  <si>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</si>
  <si>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</si>
  <si>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</si>
  <si>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</si>
  <si>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</si>
  <si>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</si>
  <si>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</si>
  <si>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</si>
  <si>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</si>
  <si>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</si>
  <si>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</si>
  <si>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</si>
  <si>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</si>
  <si>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</si>
  <si>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</si>
  <si>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</si>
  <si>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</si>
  <si>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</si>
  <si>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</si>
  <si>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</si>
  <si>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</si>
  <si>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</si>
  <si>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</si>
  <si>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</si>
  <si>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</si>
  <si>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</si>
  <si>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</si>
  <si>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</si>
  <si>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</si>
  <si>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</si>
  <si>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</si>
  <si>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</si>
  <si>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</si>
  <si>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</si>
  <si>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</si>
  <si>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</si>
  <si>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</si>
  <si>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</si>
  <si>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</si>
  <si>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</si>
  <si>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</si>
  <si>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</si>
  <si>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</si>
  <si>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</si>
  <si>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</si>
  <si>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</si>
  <si>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</si>
  <si>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</si>
  <si>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</si>
  <si>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</si>
  <si>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</si>
  <si>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</si>
  <si>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</si>
  <si>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</si>
  <si>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</si>
  <si>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</si>
  <si>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</si>
  <si>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</si>
  <si>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</si>
  <si>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</si>
  <si>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</si>
  <si>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</si>
  <si>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</si>
  <si>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</si>
  <si>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</si>
  <si>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</si>
  <si>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</si>
  <si>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</si>
  <si>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</si>
  <si>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</si>
  <si>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</si>
  <si>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</si>
  <si>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</si>
  <si>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</si>
  <si>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</si>
  <si>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</si>
  <si>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</si>
  <si>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</si>
  <si>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</si>
  <si>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</si>
  <si>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</si>
  <si>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</si>
  <si>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</si>
  <si>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</si>
  <si>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</si>
  <si>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</si>
  <si>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</si>
  <si>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</si>
  <si>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</si>
  <si>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</si>
  <si>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</si>
  <si>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</si>
  <si>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</si>
  <si>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</si>
  <si>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</si>
  <si>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</si>
  <si>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</si>
  <si>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</si>
  <si>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</si>
  <si>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</si>
  <si>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</si>
  <si>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</si>
  <si>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</si>
  <si>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</si>
  <si>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</si>
  <si>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</si>
  <si>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</si>
  <si>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</si>
  <si>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</si>
  <si>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</si>
  <si>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</si>
  <si>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</si>
  <si>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</si>
  <si>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</si>
  <si>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</si>
  <si>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</si>
  <si>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</si>
  <si>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</si>
  <si>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</si>
  <si>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</si>
  <si>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</si>
  <si>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</si>
  <si>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</si>
  <si>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</si>
  <si>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</si>
  <si>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</si>
  <si>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</si>
  <si>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</si>
  <si>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</si>
  <si>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</si>
  <si>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</si>
  <si>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</si>
  <si>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</si>
  <si>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</si>
  <si>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</si>
  <si>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</si>
  <si>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</si>
  <si>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</si>
  <si>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</si>
  <si>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</si>
  <si>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</si>
  <si>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</si>
  <si>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</si>
  <si>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</si>
  <si>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</si>
  <si>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</si>
  <si>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</si>
  <si>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</si>
  <si>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</si>
  <si>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</si>
  <si>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</si>
  <si>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</si>
  <si>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</si>
  <si>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</si>
  <si>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</si>
  <si>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</si>
  <si>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</si>
  <si>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</si>
  <si>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</si>
  <si>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</si>
  <si>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</si>
  <si>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</si>
  <si>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</si>
  <si>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</si>
  <si>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</si>
  <si>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</si>
  <si>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</si>
  <si>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</si>
  <si>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</si>
  <si>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</si>
  <si>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</si>
  <si>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</si>
  <si>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</si>
  <si>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</si>
  <si>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</si>
  <si>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</si>
  <si>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</si>
  <si>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</si>
  <si>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</si>
  <si>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</si>
  <si>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</si>
  <si>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</si>
  <si>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</si>
  <si>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</si>
  <si>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</si>
  <si>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</si>
  <si>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</si>
  <si>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</si>
  <si>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</si>
  <si>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</si>
  <si>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</si>
  <si>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</si>
  <si>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</si>
  <si>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</si>
  <si>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</si>
  <si>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</si>
  <si>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</si>
  <si>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</si>
  <si>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</si>
  <si>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</si>
  <si>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</si>
  <si>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</si>
  <si>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</si>
  <si>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</si>
  <si>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</si>
  <si>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</si>
  <si>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</si>
  <si>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</si>
  <si>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</si>
  <si>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</si>
  <si>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</si>
  <si>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</si>
  <si>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</si>
  <si>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</si>
  <si>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</si>
  <si>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</si>
  <si>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</si>
  <si>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</si>
  <si>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</si>
  <si>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</si>
  <si>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</si>
  <si>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</si>
  <si>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</si>
  <si>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</si>
  <si>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</si>
  <si>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</si>
  <si>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</si>
  <si>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</si>
  <si>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</si>
  <si>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</si>
  <si>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</si>
  <si>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</si>
  <si>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</si>
  <si>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</si>
  <si>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</si>
  <si>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</si>
  <si>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</si>
  <si>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</si>
  <si>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</si>
  <si>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</si>
  <si>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</si>
  <si>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</si>
  <si>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</si>
  <si>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</si>
  <si>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</si>
  <si>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</si>
  <si>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</si>
  <si>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</si>
  <si>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</si>
  <si>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</si>
  <si>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</si>
  <si>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</si>
  <si>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</si>
  <si>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</si>
  <si>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</si>
  <si>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</si>
  <si>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</si>
  <si>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</si>
  <si>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</si>
  <si>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</si>
  <si>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</si>
  <si>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</si>
  <si>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</si>
  <si>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</si>
  <si>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</si>
  <si>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</si>
  <si>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</si>
  <si>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</si>
  <si>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</si>
  <si>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</si>
  <si>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</si>
  <si>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</si>
  <si>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</si>
  <si>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</si>
  <si>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</si>
  <si>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</si>
  <si>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</si>
  <si>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</si>
  <si>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</si>
  <si>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</si>
  <si>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</si>
  <si>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</si>
  <si>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</si>
  <si>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</si>
  <si>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</si>
  <si>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</si>
  <si>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</si>
  <si>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</si>
  <si>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</si>
  <si>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</si>
  <si>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</si>
  <si>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</si>
  <si>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</si>
  <si>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</si>
  <si>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</si>
  <si>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</si>
  <si>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</si>
  <si>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</si>
  <si>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</si>
  <si>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</si>
  <si>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</si>
  <si>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</si>
  <si>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</si>
  <si>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</si>
  <si>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</si>
  <si>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</si>
  <si>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</si>
  <si>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</si>
  <si>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</si>
  <si>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</si>
  <si>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</si>
  <si>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</si>
  <si>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</si>
  <si>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</si>
  <si>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</si>
  <si>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</si>
  <si>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</si>
  <si>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</si>
  <si>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</si>
  <si>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</si>
  <si>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</si>
  <si>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</si>
  <si>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</si>
  <si>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</si>
  <si>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</si>
  <si>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</si>
  <si>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</si>
  <si>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</si>
  <si>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</si>
  <si>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</si>
  <si>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</si>
  <si>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</si>
  <si>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</si>
  <si>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</si>
  <si>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</si>
  <si>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</si>
  <si>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</si>
  <si>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</si>
  <si>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</si>
  <si>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</si>
  <si>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</si>
  <si>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</si>
  <si>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</si>
  <si>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</si>
  <si>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</si>
  <si>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</si>
  <si>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</si>
  <si>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</si>
  <si>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</si>
  <si>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</si>
  <si>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</si>
  <si>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</si>
  <si>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</si>
  <si>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</si>
  <si>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</si>
  <si>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</si>
  <si>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</si>
  <si>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</si>
  <si>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</si>
  <si>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</si>
  <si>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</si>
  <si>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</si>
  <si>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</si>
  <si>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</si>
  <si>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</si>
  <si>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</si>
  <si>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</si>
  <si>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</si>
  <si>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</si>
  <si>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</si>
  <si>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</si>
  <si>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</si>
  <si>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</si>
  <si>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</si>
  <si>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</si>
  <si>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</si>
  <si>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</si>
  <si>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</si>
  <si>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</si>
  <si>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</si>
  <si>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</si>
  <si>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</si>
  <si>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</si>
  <si>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</si>
  <si>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</si>
  <si>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</si>
  <si>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</si>
  <si>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</si>
  <si>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</si>
  <si>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</si>
  <si>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</si>
  <si>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</si>
  <si>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</si>
  <si>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</si>
  <si>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</si>
  <si>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</si>
  <si>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</si>
  <si>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</si>
  <si>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</si>
  <si>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</si>
  <si>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</si>
  <si>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</si>
  <si>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</si>
  <si>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</si>
  <si>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</si>
  <si>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</si>
  <si>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</si>
  <si>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</si>
  <si>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</si>
  <si>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</si>
  <si>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</si>
  <si>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</si>
  <si>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</si>
  <si>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</si>
  <si>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</si>
  <si>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</si>
  <si>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</si>
  <si>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</si>
  <si>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</si>
  <si>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</si>
  <si>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</si>
  <si>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</si>
  <si>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</si>
  <si>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</si>
  <si>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</si>
  <si>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</si>
  <si>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</si>
  <si>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</si>
  <si>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</si>
  <si>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</si>
  <si>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</si>
  <si>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</si>
  <si>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</si>
  <si>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</si>
  <si>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</si>
  <si>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</si>
  <si>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</si>
  <si>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</si>
  <si>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</si>
  <si>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</si>
  <si>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</si>
  <si>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</si>
  <si>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</si>
  <si>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</si>
  <si>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</si>
  <si>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</si>
  <si>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</si>
  <si>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</si>
  <si>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</si>
  <si>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</si>
  <si>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</si>
  <si>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</si>
  <si>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</si>
  <si>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</si>
  <si>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</si>
  <si>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</si>
  <si>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</si>
  <si>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</si>
  <si>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</si>
  <si>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</si>
  <si>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</si>
  <si>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</si>
  <si>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</si>
  <si>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</si>
  <si>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</si>
  <si>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</si>
  <si>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</si>
  <si>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</si>
  <si>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</si>
  <si>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</si>
  <si>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</si>
  <si>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</si>
  <si>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</si>
  <si>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</si>
  <si>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</si>
  <si>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</si>
  <si>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</si>
  <si>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</si>
  <si>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</si>
  <si>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</si>
  <si>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</si>
  <si>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</si>
  <si>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</si>
  <si>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</si>
  <si>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</si>
  <si>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</si>
  <si>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</si>
  <si>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</si>
  <si>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</si>
  <si>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</si>
  <si>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</si>
  <si>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</si>
  <si>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</si>
  <si>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</si>
  <si>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</si>
  <si>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</si>
  <si>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</si>
  <si>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</si>
  <si>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</si>
  <si>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</si>
  <si>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</si>
  <si>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</si>
  <si>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</si>
  <si>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</si>
  <si>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</si>
  <si>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</si>
  <si>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</si>
  <si>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</si>
  <si>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</si>
  <si>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</si>
  <si>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</si>
  <si>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</si>
  <si>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</si>
  <si>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</si>
  <si>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</si>
  <si>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</si>
  <si>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</si>
  <si>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</si>
  <si>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</si>
  <si>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</si>
  <si>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</si>
  <si>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</si>
  <si>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</si>
  <si>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</si>
  <si>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</si>
  <si>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</si>
  <si>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</si>
  <si>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</si>
  <si>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</si>
  <si>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</si>
  <si>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</si>
  <si>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</si>
  <si>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</si>
  <si>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</si>
  <si>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</si>
  <si>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</si>
  <si>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</si>
  <si>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</si>
  <si>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</si>
  <si>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</si>
  <si>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</si>
  <si>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</si>
  <si>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</si>
  <si>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</si>
  <si>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</si>
  <si>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</si>
  <si>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</si>
  <si>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</si>
  <si>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</si>
  <si>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</si>
  <si>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</si>
  <si>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</si>
  <si>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</si>
  <si>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</si>
  <si>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</si>
  <si>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</si>
  <si>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</si>
  <si>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</si>
  <si>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</si>
  <si>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</si>
  <si>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</si>
  <si>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</si>
  <si>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</si>
  <si>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</si>
  <si>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</si>
  <si>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</si>
  <si>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</si>
  <si>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</si>
  <si>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</si>
  <si>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</si>
  <si>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</si>
  <si>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</si>
  <si>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</si>
  <si>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</si>
  <si>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</si>
  <si>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</si>
  <si>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</si>
  <si>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</si>
  <si>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</si>
  <si>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</si>
  <si>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</si>
  <si>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</si>
  <si>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</si>
  <si>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</si>
  <si>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</si>
  <si>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</si>
  <si>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</si>
  <si>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</si>
  <si>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</si>
  <si>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</si>
  <si>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</si>
  <si>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</si>
  <si>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</si>
  <si>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</si>
  <si>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</si>
  <si>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</si>
  <si>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</si>
  <si>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</si>
  <si>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</si>
  <si>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</si>
  <si>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</si>
  <si>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</si>
  <si>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</si>
  <si>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</si>
  <si>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</si>
  <si>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</si>
  <si>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</si>
  <si>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</si>
  <si>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</si>
  <si>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</si>
  <si>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</si>
  <si>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</si>
  <si>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</si>
  <si>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</si>
  <si>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</si>
  <si>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</si>
  <si>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</si>
  <si>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</si>
  <si>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</si>
  <si>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</si>
  <si>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</si>
  <si>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</si>
  <si>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</si>
  <si>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</si>
  <si>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</si>
  <si>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</si>
  <si>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</si>
  <si>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</si>
  <si>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</si>
  <si>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</si>
  <si>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</si>
  <si>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</si>
  <si>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</si>
  <si>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</si>
  <si>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</si>
  <si>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</si>
  <si>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</si>
  <si>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</si>
  <si>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</si>
  <si>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</si>
  <si>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</si>
  <si>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</si>
  <si>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</si>
  <si>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</si>
  <si>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</si>
  <si>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</si>
  <si>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</si>
  <si>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</si>
  <si>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</si>
  <si>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</si>
  <si>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</si>
  <si>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</si>
  <si>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</si>
  <si>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</si>
  <si>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</si>
  <si>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</si>
  <si>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</si>
  <si>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</si>
  <si>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</si>
  <si>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</si>
  <si>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</si>
  <si>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</si>
  <si>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</si>
  <si>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</si>
  <si>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</si>
  <si>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</si>
  <si>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</si>
  <si>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</si>
  <si>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</si>
  <si>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</si>
  <si>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</si>
  <si>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</si>
  <si>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</si>
  <si>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</si>
  <si>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</si>
  <si>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</si>
  <si>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</si>
  <si>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</si>
  <si>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</si>
  <si>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</si>
  <si>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</si>
  <si>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</si>
  <si>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</si>
  <si>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</si>
  <si>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</si>
  <si>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</si>
  <si>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</si>
  <si>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</si>
  <si>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</si>
  <si>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</si>
  <si>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</si>
  <si>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</si>
  <si>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</si>
  <si>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</si>
  <si>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</si>
  <si>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</si>
  <si>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</si>
  <si>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</si>
  <si>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</si>
  <si>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</si>
  <si>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</si>
  <si>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</si>
  <si>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</si>
  <si>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</si>
  <si>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</si>
  <si>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</si>
  <si>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</si>
  <si>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</si>
  <si>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</si>
  <si>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</si>
  <si>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</si>
  <si>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</si>
  <si>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</si>
  <si>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</si>
  <si>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</si>
  <si>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</si>
  <si>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</si>
  <si>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</si>
  <si>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</si>
  <si>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</si>
  <si>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</si>
  <si>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</si>
  <si>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</si>
  <si>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</si>
  <si>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</si>
  <si>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</si>
  <si>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</si>
  <si>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</si>
  <si>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</si>
  <si>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</si>
  <si>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</si>
  <si>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</si>
  <si>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</si>
  <si>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</si>
  <si>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</si>
  <si>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</si>
  <si>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</si>
  <si>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</si>
  <si>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</si>
  <si>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</si>
  <si>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</si>
  <si>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</si>
  <si>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</si>
  <si>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</si>
  <si>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</si>
  <si>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</si>
  <si>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</si>
  <si>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</si>
  <si>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</si>
  <si>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</si>
  <si>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</si>
  <si>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</si>
  <si>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</si>
  <si>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</si>
  <si>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</si>
  <si>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</si>
  <si>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</si>
  <si>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</si>
  <si>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</si>
  <si>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</si>
  <si>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</si>
  <si>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</si>
  <si>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</si>
  <si>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</si>
  <si>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</si>
  <si>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</si>
  <si>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</si>
  <si>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</si>
  <si>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</si>
  <si>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</si>
  <si>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</si>
  <si>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</si>
  <si>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</si>
  <si>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</si>
  <si>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</si>
  <si>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</si>
  <si>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</si>
  <si>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</si>
  <si>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</si>
  <si>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</si>
  <si>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</si>
  <si>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</si>
  <si>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</si>
  <si>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</si>
  <si>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</si>
  <si>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</si>
  <si>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</si>
  <si>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</si>
  <si>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</si>
  <si>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</si>
  <si>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</si>
  <si>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</si>
  <si>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</si>
  <si>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</si>
  <si>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</si>
  <si>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</si>
  <si>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</si>
  <si>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</si>
  <si>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</si>
  <si>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</si>
  <si>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</si>
  <si>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</si>
  <si>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</si>
  <si>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</si>
  <si>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</si>
  <si>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</si>
  <si>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</si>
  <si>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</si>
  <si>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</si>
  <si>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</si>
  <si>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</si>
  <si>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</si>
  <si>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</si>
  <si>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</si>
  <si>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</si>
  <si>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</si>
  <si>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</si>
  <si>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</si>
  <si>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</si>
  <si>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</si>
  <si>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</si>
  <si>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</si>
  <si>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</si>
  <si>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</si>
  <si>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</si>
  <si>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</si>
  <si>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</si>
  <si>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</si>
  <si>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</si>
  <si>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</si>
  <si>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</si>
  <si>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</si>
  <si>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</si>
  <si>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</si>
  <si>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</si>
  <si>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</si>
  <si>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</si>
  <si>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</si>
  <si>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</si>
  <si>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</si>
  <si>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</si>
  <si>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</si>
  <si>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</si>
  <si>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</si>
  <si>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</si>
  <si>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</si>
  <si>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</si>
  <si>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</si>
  <si>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</si>
  <si>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</si>
  <si>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</si>
  <si>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</si>
  <si>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</si>
  <si>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</si>
  <si>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</si>
  <si>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</si>
  <si>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</si>
  <si>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</si>
  <si>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</si>
  <si>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</si>
  <si>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</si>
  <si>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</si>
  <si>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</si>
  <si>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</si>
  <si>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</si>
  <si>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</si>
  <si>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</si>
  <si>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</si>
  <si>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</si>
  <si>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</si>
  <si>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</si>
  <si>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</si>
  <si>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</si>
  <si>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</si>
  <si>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</si>
  <si>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</si>
  <si>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</si>
  <si>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</si>
  <si>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</si>
  <si>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</si>
  <si>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</si>
  <si>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</si>
  <si>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</si>
  <si>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</si>
  <si>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</si>
  <si>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</si>
  <si>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</si>
  <si>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</si>
  <si>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</si>
  <si>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</si>
  <si>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</si>
  <si>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</si>
  <si>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</si>
  <si>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</si>
  <si>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</si>
  <si>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</si>
  <si>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</si>
  <si>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</si>
  <si>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</si>
  <si>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</si>
  <si>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</si>
  <si>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</si>
  <si>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</si>
  <si>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</si>
  <si>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</si>
  <si>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</si>
  <si>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</si>
  <si>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</si>
  <si>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</si>
  <si>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</si>
  <si>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</si>
  <si>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</si>
  <si>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</si>
  <si>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</si>
  <si>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</si>
  <si>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</si>
  <si>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</si>
  <si>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</si>
  <si>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</si>
  <si>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</si>
  <si>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</si>
  <si>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</si>
  <si>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</si>
  <si>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</si>
  <si>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</si>
  <si>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</si>
  <si>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</si>
  <si>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</si>
  <si>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</si>
  <si>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</si>
  <si>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</si>
  <si>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</si>
  <si>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</si>
  <si>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</si>
  <si>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</si>
  <si>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</si>
  <si>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</si>
  <si>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</si>
  <si>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</si>
  <si>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</si>
  <si>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</si>
  <si>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</si>
  <si>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</si>
  <si>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</si>
  <si>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</si>
  <si>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</si>
  <si>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</si>
  <si>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</si>
  <si>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</si>
  <si>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</si>
  <si>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</si>
  <si>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</si>
  <si>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</si>
  <si>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</si>
  <si>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</si>
  <si>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</si>
  <si>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</si>
  <si>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</si>
  <si>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</si>
  <si>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</si>
  <si>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</si>
  <si>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</si>
  <si>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</si>
  <si>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</si>
  <si>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</si>
  <si>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</si>
  <si>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</si>
  <si>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</si>
  <si>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</si>
  <si>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</si>
  <si>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</si>
  <si>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</si>
  <si>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</si>
  <si>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</si>
  <si>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</si>
  <si>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</si>
  <si>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</si>
  <si>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</si>
  <si>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</si>
  <si>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</si>
  <si>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</si>
  <si>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</si>
  <si>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</si>
  <si>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</si>
  <si>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</si>
  <si>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</si>
  <si>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</si>
  <si>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</si>
  <si>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</si>
  <si>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</si>
  <si>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</si>
  <si>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</si>
  <si>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</si>
  <si>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</si>
  <si>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</si>
  <si>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</si>
  <si>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</si>
  <si>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</si>
  <si>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</si>
  <si>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</si>
  <si>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</si>
  <si>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</si>
  <si>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</si>
  <si>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</si>
  <si>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</si>
  <si>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</si>
  <si>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</si>
  <si>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</si>
  <si>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</si>
  <si>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</si>
  <si>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</si>
  <si>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</si>
  <si>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</si>
  <si>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</si>
  <si>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</si>
  <si>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</si>
  <si>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</si>
  <si>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</si>
  <si>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</si>
  <si>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</si>
  <si>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</si>
  <si>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</si>
  <si>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</si>
  <si>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</si>
  <si>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</si>
  <si>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</si>
  <si>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</si>
  <si>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</si>
  <si>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</si>
  <si>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</si>
  <si>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</si>
  <si>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</si>
  <si>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</si>
  <si>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</si>
  <si>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</si>
  <si>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</si>
  <si>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</si>
  <si>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</si>
  <si>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</si>
  <si>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</si>
  <si>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</si>
  <si>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</si>
  <si>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</si>
  <si>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</si>
  <si>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</si>
  <si>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</si>
  <si>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</si>
  <si>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</si>
  <si>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</si>
  <si>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</si>
  <si>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</si>
  <si>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</si>
  <si>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</si>
  <si>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</si>
  <si>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</si>
  <si>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</si>
  <si>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</si>
  <si>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</si>
  <si>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</si>
  <si>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</si>
  <si>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</si>
  <si>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</si>
  <si>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</si>
  <si>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</si>
  <si>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</si>
  <si>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</si>
  <si>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</si>
  <si>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</si>
  <si>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</si>
  <si>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</si>
  <si>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</si>
  <si>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</si>
  <si>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</si>
  <si>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</si>
  <si>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</si>
  <si>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</si>
  <si>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</si>
  <si>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</si>
  <si>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</si>
  <si>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</si>
  <si>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</si>
  <si>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</si>
  <si>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</si>
  <si>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</si>
  <si>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</si>
  <si>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</si>
  <si>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</si>
  <si>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</si>
  <si>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</si>
  <si>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</si>
  <si>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</si>
  <si>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</si>
  <si>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</si>
  <si>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</si>
  <si>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</si>
  <si>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</si>
  <si>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</si>
  <si>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</si>
  <si>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</si>
  <si>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</si>
  <si>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</si>
  <si>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</si>
  <si>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</si>
  <si>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</si>
  <si>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</si>
  <si>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</si>
  <si>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</si>
  <si>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</si>
  <si>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</si>
  <si>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</si>
  <si>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</si>
  <si>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</si>
  <si>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</si>
  <si>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</si>
  <si>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</si>
  <si>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</si>
  <si>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</si>
  <si>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</si>
  <si>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</si>
  <si>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</si>
  <si>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</si>
  <si>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</si>
  <si>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</si>
  <si>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</si>
  <si>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</si>
  <si>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</si>
  <si>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</si>
  <si>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</si>
  <si>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</si>
  <si>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</si>
  <si>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</si>
  <si>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</si>
  <si>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</si>
  <si>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</si>
  <si>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</si>
  <si>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</si>
  <si>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</si>
  <si>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</si>
  <si>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</si>
  <si>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</si>
  <si>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</si>
  <si>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</si>
  <si>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</si>
  <si>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</si>
  <si>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</si>
  <si>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</si>
  <si>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</si>
  <si>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</si>
  <si>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</si>
  <si>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</si>
  <si>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</si>
  <si>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</si>
  <si>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</si>
  <si>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</si>
  <si>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</si>
  <si>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</si>
  <si>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</si>
  <si>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</si>
  <si>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</si>
  <si>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</si>
  <si>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</si>
  <si>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</si>
  <si>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</si>
  <si>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</si>
  <si>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</si>
  <si>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</si>
  <si>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</si>
  <si>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</si>
  <si>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</si>
  <si>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</si>
  <si>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</si>
  <si>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</si>
  <si>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</si>
  <si>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</si>
  <si>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</si>
  <si>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</si>
  <si>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</si>
  <si>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</si>
  <si>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</si>
  <si>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</si>
  <si>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</si>
  <si>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</si>
  <si>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</si>
  <si>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</si>
  <si>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</si>
  <si>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</si>
  <si>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</si>
  <si>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</si>
  <si>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</si>
  <si>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</si>
  <si>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</si>
  <si>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</si>
  <si>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</si>
  <si>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</si>
  <si>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</si>
  <si>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</si>
  <si>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</si>
  <si>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</si>
  <si>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</si>
  <si>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</si>
  <si>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</si>
  <si>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</si>
  <si>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</si>
  <si>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</si>
  <si>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</si>
  <si>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</si>
  <si>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</si>
  <si>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</si>
  <si>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</si>
  <si>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</si>
  <si>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</si>
  <si>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</si>
  <si>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</si>
  <si>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</si>
  <si>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</si>
  <si>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</si>
  <si>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</si>
  <si>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</si>
  <si>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</si>
  <si>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</si>
  <si>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</si>
  <si>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</si>
  <si>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</si>
  <si>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</si>
  <si>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</si>
  <si>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</si>
  <si>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</si>
  <si>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</si>
  <si>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</si>
  <si>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</si>
  <si>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</si>
  <si>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</si>
  <si>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</si>
  <si>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</si>
  <si>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</si>
  <si>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</si>
  <si>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</si>
  <si>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</si>
  <si>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</si>
  <si>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</si>
  <si>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</si>
  <si>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</si>
  <si>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</si>
  <si>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</si>
  <si>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</si>
  <si>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</si>
  <si>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</si>
  <si>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</si>
  <si>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</si>
  <si>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</si>
  <si>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</si>
  <si>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</si>
  <si>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</si>
  <si>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</si>
  <si>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</si>
  <si>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</si>
  <si>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</si>
  <si>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</si>
  <si>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</si>
  <si>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</si>
  <si>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</si>
  <si>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</si>
  <si>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</si>
  <si>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</si>
  <si>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</si>
  <si>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</si>
  <si>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</si>
  <si>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</si>
  <si>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</si>
  <si>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</si>
  <si>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</si>
  <si>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</si>
  <si>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</si>
  <si>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</si>
  <si>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</si>
  <si>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</si>
  <si>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</si>
  <si>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</si>
  <si>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</si>
  <si>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</si>
  <si>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</si>
  <si>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</si>
  <si>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</si>
  <si>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</si>
  <si>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</si>
  <si>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</si>
  <si>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</si>
  <si>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</si>
  <si>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</si>
  <si>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</si>
  <si>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</si>
  <si>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</si>
  <si>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</si>
  <si>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</si>
  <si>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</si>
  <si>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</si>
  <si>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</si>
  <si>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</si>
  <si>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</si>
  <si>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</si>
  <si>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</si>
  <si>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</si>
  <si>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</si>
  <si>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</si>
  <si>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</si>
  <si>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</si>
  <si>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</si>
  <si>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</si>
  <si>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</si>
  <si>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</si>
  <si>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</si>
  <si>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</si>
  <si>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</si>
  <si>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</si>
  <si>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</si>
  <si>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</si>
  <si>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</si>
  <si>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</si>
  <si>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</si>
  <si>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</si>
  <si>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</si>
  <si>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</si>
  <si>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</si>
  <si>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</si>
  <si>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</si>
  <si>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</si>
  <si>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</si>
  <si>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</si>
  <si>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</si>
  <si>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</si>
  <si>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</si>
  <si>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</si>
  <si>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</si>
  <si>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</si>
  <si>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</si>
  <si>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</si>
  <si>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</si>
  <si>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</si>
  <si>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</si>
  <si>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</si>
  <si>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</si>
  <si>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</si>
  <si>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</si>
  <si>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</si>
  <si>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</si>
  <si>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</si>
  <si>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</si>
  <si>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</si>
  <si>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</si>
  <si>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</si>
  <si>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</si>
  <si>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</si>
  <si>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</si>
  <si>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</si>
  <si>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</si>
  <si>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</si>
  <si>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</si>
  <si>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</si>
  <si>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</si>
  <si>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</si>
  <si>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</si>
  <si>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</si>
  <si>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</si>
  <si>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</si>
  <si>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</si>
  <si>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</si>
  <si>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</si>
  <si>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</si>
  <si>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</si>
  <si>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</si>
  <si>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</si>
  <si>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</si>
  <si>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</si>
  <si>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</si>
  <si>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</si>
  <si>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</si>
  <si>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</si>
  <si>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</si>
  <si>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</si>
  <si>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</si>
  <si>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</si>
  <si>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</si>
  <si>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</si>
  <si>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</si>
  <si>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</si>
  <si>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</si>
  <si>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</si>
  <si>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</si>
  <si>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</si>
  <si>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</si>
  <si>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</si>
  <si>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</si>
  <si>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</si>
  <si>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</si>
  <si>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</si>
  <si>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</si>
  <si>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</si>
  <si>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</si>
  <si>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</si>
  <si>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</si>
  <si>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</si>
  <si>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</si>
  <si>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</si>
  <si>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</si>
  <si>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</si>
  <si>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</si>
  <si>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</si>
  <si>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</si>
  <si>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</si>
  <si>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</si>
  <si>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</si>
  <si>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</si>
  <si>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</si>
  <si>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</si>
  <si>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</si>
  <si>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</si>
  <si>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</si>
  <si>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</si>
  <si>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</si>
  <si>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</si>
  <si>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</si>
  <si>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</si>
  <si>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</si>
  <si>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</si>
  <si>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</si>
  <si>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</si>
  <si>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</si>
  <si>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</si>
  <si>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</si>
  <si>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</si>
  <si>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</si>
  <si>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</si>
  <si>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</si>
  <si>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</si>
  <si>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</si>
  <si>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</si>
  <si>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</si>
  <si>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</si>
  <si>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</si>
  <si>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</si>
  <si>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</si>
  <si>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</si>
  <si>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</si>
  <si>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</si>
  <si>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</si>
  <si>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</si>
  <si>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</si>
  <si>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</si>
  <si>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</si>
  <si>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</si>
  <si>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</si>
  <si>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</si>
  <si>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</si>
  <si>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</si>
  <si>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</si>
  <si>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</si>
  <si>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</si>
  <si>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</si>
  <si>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</si>
  <si>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</si>
  <si>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</si>
  <si>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</si>
  <si>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</si>
  <si>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</si>
  <si>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</si>
  <si>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</si>
  <si>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</si>
  <si>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</si>
  <si>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</si>
  <si>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</si>
  <si>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</si>
  <si>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</si>
  <si>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</si>
  <si>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</si>
  <si>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</si>
  <si>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</si>
  <si>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</si>
  <si>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</si>
  <si>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</si>
  <si>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</si>
  <si>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</si>
  <si>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</si>
  <si>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</si>
  <si>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</si>
  <si>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</si>
  <si>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</si>
  <si>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</si>
  <si>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</si>
  <si>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</si>
  <si>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</si>
  <si>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</si>
  <si>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</si>
  <si>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</si>
  <si>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</si>
  <si>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</si>
  <si>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</si>
  <si>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</si>
  <si>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</si>
  <si>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</si>
  <si>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</si>
  <si>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</si>
  <si>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</si>
  <si>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</si>
  <si>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</si>
  <si>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</si>
  <si>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</si>
  <si>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</si>
  <si>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</si>
  <si>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</si>
  <si>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</si>
  <si>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</si>
  <si>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</si>
  <si>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</si>
  <si>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</si>
  <si>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</si>
  <si>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</si>
  <si>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</si>
  <si>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</si>
  <si>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</si>
  <si>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</si>
  <si>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</si>
  <si>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</si>
  <si>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</si>
  <si>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</si>
  <si>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</si>
  <si>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</si>
  <si>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</si>
  <si>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</si>
  <si>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</si>
  <si>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</si>
  <si>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</si>
  <si>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</si>
  <si>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</si>
  <si>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</si>
  <si>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</si>
  <si>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</si>
  <si>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</si>
  <si>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</si>
  <si>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</si>
  <si>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</si>
  <si>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</si>
  <si>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</si>
  <si>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</si>
  <si>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</si>
  <si>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</si>
  <si>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</si>
  <si>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</si>
  <si>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</si>
  <si>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</si>
  <si>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</si>
  <si>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</si>
  <si>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</si>
  <si>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</si>
  <si>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</si>
  <si>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</si>
  <si>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</si>
  <si>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</si>
  <si>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</si>
  <si>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</si>
  <si>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</si>
  <si>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</si>
  <si>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</si>
  <si>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</si>
  <si>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</si>
  <si>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</si>
  <si>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</si>
  <si>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</si>
  <si>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</si>
  <si>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</si>
  <si>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</si>
  <si>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</si>
  <si>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</si>
  <si>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</si>
  <si>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</si>
  <si>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</si>
  <si>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</si>
  <si>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</si>
  <si>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</si>
  <si>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</si>
  <si>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</si>
  <si>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</si>
  <si>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</si>
  <si>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</si>
  <si>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</si>
  <si>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</si>
  <si>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</si>
  <si>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</si>
  <si>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</si>
  <si>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</si>
  <si>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</si>
  <si>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</si>
  <si>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</si>
  <si>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</si>
  <si>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</si>
  <si>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</si>
  <si>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</si>
  <si>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</si>
  <si>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</si>
  <si>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</si>
  <si>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</si>
  <si>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</si>
  <si>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</si>
  <si>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</si>
  <si>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</si>
  <si>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</si>
  <si>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</si>
  <si>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</si>
  <si>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</si>
  <si>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</si>
  <si>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</si>
  <si>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</si>
  <si>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</si>
  <si>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</si>
  <si>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</si>
  <si>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</si>
  <si>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</si>
  <si>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</si>
  <si>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</si>
  <si>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</si>
  <si>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</si>
  <si>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</si>
  <si>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</si>
  <si>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</si>
  <si>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</si>
  <si>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</si>
  <si>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</si>
  <si>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</si>
  <si>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</si>
  <si>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</si>
  <si>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</si>
  <si>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</si>
  <si>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</si>
  <si>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</si>
  <si>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</si>
  <si>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</si>
  <si>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</si>
  <si>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</si>
  <si>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</si>
  <si>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</si>
  <si>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</si>
  <si>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</si>
  <si>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</si>
  <si>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</si>
  <si>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</si>
  <si>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</si>
  <si>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</si>
  <si>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</si>
  <si>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</si>
  <si>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</si>
  <si>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</si>
  <si>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</si>
  <si>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</si>
  <si>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</si>
  <si>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</si>
  <si>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</si>
  <si>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</si>
  <si>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</si>
  <si>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</si>
  <si>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</si>
  <si>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</si>
  <si>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</si>
  <si>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</si>
  <si>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</si>
  <si>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</si>
  <si>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</si>
  <si>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</si>
  <si>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</si>
  <si>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</si>
  <si>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</si>
  <si>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</si>
  <si>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</si>
  <si>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</si>
  <si>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</si>
  <si>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</si>
  <si>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</si>
  <si>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</si>
  <si>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</si>
  <si>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</si>
  <si>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</si>
  <si>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</si>
  <si>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</si>
  <si>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</si>
  <si>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</si>
  <si>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</si>
  <si>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</si>
  <si>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</si>
  <si>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</si>
  <si>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</si>
  <si>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</si>
  <si>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</si>
  <si>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</si>
  <si>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</si>
  <si>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</si>
  <si>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</si>
  <si>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</si>
  <si>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</si>
  <si>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</si>
  <si>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</si>
  <si>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</si>
  <si>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</si>
  <si>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</si>
  <si>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</si>
  <si>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</si>
  <si>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</si>
  <si>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</si>
  <si>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</si>
  <si>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</si>
  <si>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</si>
  <si>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</si>
  <si>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</si>
  <si>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</si>
  <si>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</si>
  <si>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</si>
  <si>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</si>
  <si>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</si>
  <si>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</si>
  <si>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</si>
  <si>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</si>
  <si>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</si>
  <si>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</si>
  <si>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</si>
  <si>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</si>
  <si>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</si>
  <si>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</si>
  <si>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</si>
  <si>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</si>
  <si>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</si>
  <si>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</si>
  <si>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</si>
  <si>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</si>
  <si>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</si>
  <si>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</si>
  <si>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</si>
  <si>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</si>
  <si>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</si>
  <si>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</si>
  <si>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</si>
  <si>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</si>
  <si>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</si>
  <si>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</si>
  <si>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</si>
  <si>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</si>
  <si>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</si>
  <si>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</si>
  <si>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</si>
  <si>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</si>
  <si>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</si>
  <si>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</si>
  <si>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</si>
  <si>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</si>
  <si>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</si>
  <si>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</si>
  <si>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</si>
  <si>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</si>
  <si>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</si>
  <si>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</si>
  <si>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</si>
  <si>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</si>
  <si>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</si>
  <si>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</si>
  <si>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</si>
  <si>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</si>
  <si>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</si>
  <si>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</si>
  <si>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</si>
  <si>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</si>
  <si>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</si>
  <si>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</si>
  <si>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</si>
  <si>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</si>
  <si>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</si>
  <si>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</si>
  <si>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</si>
  <si>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</si>
  <si>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</si>
  <si>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</si>
  <si>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</si>
  <si>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</si>
  <si>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</si>
  <si>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</si>
  <si>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</si>
  <si>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</si>
  <si>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</si>
  <si>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</si>
  <si>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</si>
  <si>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</si>
  <si>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</si>
  <si>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</si>
  <si>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</si>
  <si>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</si>
  <si>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</si>
  <si>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</si>
  <si>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</si>
  <si>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</si>
  <si>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</si>
  <si>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</si>
  <si>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</si>
  <si>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</si>
  <si>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</si>
  <si>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</si>
  <si>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</si>
  <si>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</si>
  <si>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</si>
  <si>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</si>
  <si>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</si>
  <si>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</si>
  <si>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</si>
  <si>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</si>
  <si>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</si>
  <si>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</si>
  <si>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</si>
  <si>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</si>
  <si>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</si>
  <si>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</si>
  <si>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</si>
  <si>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</si>
  <si>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</si>
  <si>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</si>
  <si>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</si>
  <si>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</si>
  <si>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</si>
  <si>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</si>
  <si>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</si>
  <si>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</si>
  <si>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</si>
  <si>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</si>
  <si>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</si>
  <si>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</si>
  <si>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</si>
  <si>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</si>
  <si>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</si>
  <si>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</si>
  <si>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</si>
  <si>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</si>
  <si>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</si>
  <si>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</si>
  <si>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</si>
  <si>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</si>
  <si>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</si>
  <si>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</si>
  <si>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</si>
  <si>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</si>
  <si>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</si>
  <si>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</si>
  <si>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</si>
  <si>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</si>
  <si>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</si>
  <si>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</si>
  <si>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</si>
  <si>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</si>
  <si>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</si>
  <si>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</si>
  <si>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</si>
  <si>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</si>
  <si>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</si>
  <si>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</si>
  <si>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</si>
  <si>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</si>
  <si>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</si>
  <si>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</si>
  <si>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</si>
  <si>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</si>
  <si>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</si>
  <si>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</si>
  <si>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</si>
  <si>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</si>
  <si>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</si>
  <si>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</si>
  <si>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</si>
  <si>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</si>
  <si>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</si>
  <si>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</si>
  <si>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</si>
  <si>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</si>
  <si>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</si>
  <si>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</si>
  <si>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</si>
  <si>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</si>
  <si>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</si>
  <si>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</si>
  <si>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</si>
  <si>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</si>
  <si>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</si>
  <si>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</si>
  <si>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</si>
  <si>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</si>
  <si>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</si>
  <si>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</si>
  <si>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</si>
  <si>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</si>
  <si>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</si>
  <si>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</si>
  <si>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</si>
  <si>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</si>
  <si>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</si>
  <si>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</si>
  <si>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</si>
  <si>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</si>
  <si>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</si>
  <si>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</si>
  <si>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</si>
  <si>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</si>
  <si>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</si>
  <si>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</si>
  <si>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</si>
  <si>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</si>
  <si>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</si>
  <si>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</si>
  <si>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</si>
  <si>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</si>
  <si>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</si>
  <si>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</si>
  <si>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</si>
  <si>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</si>
  <si>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</si>
  <si>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</si>
  <si>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</si>
  <si>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</si>
  <si>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</si>
  <si>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</si>
  <si>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</si>
  <si>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</si>
  <si>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</si>
  <si>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</si>
  <si>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</si>
  <si>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</si>
  <si>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</si>
  <si>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</si>
  <si>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</si>
  <si>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</si>
  <si>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</si>
  <si>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</si>
  <si>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</si>
  <si>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</si>
  <si>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</si>
  <si>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</si>
  <si>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</si>
  <si>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</si>
  <si>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</si>
  <si>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</si>
  <si>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</si>
  <si>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</si>
  <si>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</si>
  <si>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</si>
  <si>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</si>
  <si>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</si>
  <si>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</si>
  <si>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</si>
  <si>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</si>
  <si>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</si>
  <si>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</si>
  <si>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</si>
  <si>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</si>
  <si>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</si>
  <si>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</si>
  <si>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</si>
  <si>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</si>
  <si>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</si>
  <si>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</si>
  <si>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</si>
  <si>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</si>
  <si>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</si>
  <si>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</si>
  <si>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</si>
  <si>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</si>
  <si>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</si>
  <si>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</si>
  <si>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</si>
  <si>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</si>
  <si>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</si>
  <si>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</si>
  <si>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</si>
  <si>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</si>
  <si>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</si>
  <si>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</si>
  <si>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</si>
  <si>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</si>
  <si>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</si>
  <si>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</si>
  <si>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</si>
  <si>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</si>
  <si>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</si>
  <si>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</si>
  <si>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</si>
  <si>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</si>
  <si>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</si>
  <si>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</si>
  <si>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</si>
  <si>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</si>
  <si>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</si>
  <si>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</si>
  <si>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</si>
  <si>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</si>
  <si>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</si>
  <si>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</si>
  <si>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</si>
  <si>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</si>
  <si>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</si>
  <si>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</si>
  <si>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</si>
  <si>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</si>
  <si>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</si>
  <si>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</si>
  <si>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</si>
  <si>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</si>
  <si>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</si>
  <si>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</si>
  <si>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</si>
  <si>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</si>
  <si>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</si>
  <si>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</si>
  <si>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</si>
  <si>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</si>
  <si>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</si>
  <si>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</si>
  <si>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</si>
  <si>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</si>
  <si>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</si>
  <si>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</si>
  <si>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</si>
  <si>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</si>
  <si>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</si>
  <si>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</si>
  <si>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</si>
  <si>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</si>
  <si>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</si>
  <si>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</si>
  <si>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</si>
  <si>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</si>
  <si>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</si>
  <si>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</si>
  <si>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</si>
  <si>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</si>
  <si>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</si>
  <si>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</si>
  <si>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</si>
  <si>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</si>
  <si>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</si>
  <si>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</si>
  <si>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</si>
  <si>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</si>
  <si>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</si>
  <si>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</si>
  <si>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</si>
  <si>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</si>
  <si>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</si>
  <si>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</si>
  <si>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</si>
  <si>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</si>
  <si>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</si>
  <si>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</si>
  <si>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</si>
  <si>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</si>
  <si>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</si>
  <si>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</si>
  <si>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</si>
  <si>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</si>
  <si>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</si>
  <si>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</si>
  <si>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</si>
  <si>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</si>
  <si>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</si>
  <si>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</si>
  <si>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</si>
  <si>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</si>
  <si>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</si>
  <si>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</si>
  <si>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</si>
  <si>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</si>
  <si>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</si>
  <si>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</si>
  <si>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</si>
  <si>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</si>
  <si>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</si>
  <si>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</si>
  <si>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</si>
  <si>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</si>
  <si>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</si>
  <si>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</si>
  <si>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</si>
  <si>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</si>
  <si>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</si>
  <si>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</si>
  <si>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</si>
  <si>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</si>
  <si>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</si>
  <si>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</si>
  <si>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</si>
  <si>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</si>
  <si>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</si>
  <si>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</si>
  <si>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</si>
  <si>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</si>
  <si>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</si>
  <si>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</si>
  <si>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</si>
  <si>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</si>
  <si>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</si>
  <si>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</si>
  <si>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</si>
  <si>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</si>
  <si>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</si>
  <si>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</si>
  <si>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</si>
  <si>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</si>
  <si>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</si>
  <si>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</si>
  <si>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</si>
  <si>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</si>
  <si>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</si>
  <si>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</si>
  <si>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</si>
  <si>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</si>
  <si>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</si>
  <si>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</si>
  <si>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</si>
  <si>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</si>
  <si>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</si>
  <si>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</si>
  <si>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</si>
  <si>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</si>
  <si>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</si>
  <si>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</si>
  <si>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</si>
  <si>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</si>
  <si>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</si>
  <si>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</si>
  <si>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</si>
  <si>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</si>
  <si>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</si>
  <si>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</si>
  <si>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</si>
  <si>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</si>
  <si>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</si>
  <si>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</si>
  <si>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</si>
  <si>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</si>
  <si>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</si>
  <si>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</si>
  <si>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</si>
  <si>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</si>
  <si>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</si>
  <si>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</si>
  <si>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</si>
  <si>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</si>
  <si>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</si>
  <si>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</si>
  <si>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</si>
  <si>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</si>
  <si>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</si>
  <si>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</si>
  <si>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</si>
  <si>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</si>
  <si>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</si>
  <si>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</si>
  <si>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</si>
  <si>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</si>
  <si>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</si>
  <si>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</si>
  <si>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</si>
  <si>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</si>
  <si>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</si>
  <si>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</si>
  <si>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</si>
  <si>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</si>
  <si>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</si>
  <si>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</si>
  <si>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</si>
  <si>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</si>
  <si>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</si>
  <si>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</si>
  <si>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</si>
  <si>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</si>
  <si>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</si>
  <si>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</si>
  <si>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</si>
  <si>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</si>
  <si>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</si>
  <si>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</si>
  <si>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</si>
  <si>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</si>
  <si>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</si>
  <si>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</si>
  <si>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</si>
  <si>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</si>
  <si>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</si>
  <si>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</si>
  <si>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</si>
  <si>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</si>
  <si>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</si>
  <si>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</si>
  <si>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</si>
  <si>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</si>
  <si>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</si>
  <si>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</si>
  <si>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</si>
  <si>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</si>
  <si>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</si>
  <si>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</si>
  <si>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</si>
  <si>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</si>
  <si>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</si>
  <si>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</si>
  <si>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</si>
  <si>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</si>
  <si>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</si>
  <si>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</si>
  <si>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</si>
  <si>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</si>
  <si>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</si>
  <si>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</si>
  <si>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</si>
  <si>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</si>
  <si>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</si>
  <si>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</si>
  <si>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</si>
  <si>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</si>
  <si>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</si>
  <si>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</si>
  <si>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</si>
  <si>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</si>
  <si>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</si>
  <si>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</si>
  <si>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</si>
  <si>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</si>
  <si>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</si>
  <si>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</si>
  <si>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</si>
  <si>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</si>
  <si>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</si>
  <si>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</si>
  <si>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</si>
  <si>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</si>
  <si>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</si>
  <si>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</si>
  <si>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</si>
  <si>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</si>
  <si>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</si>
  <si>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</si>
  <si>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</si>
  <si>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</si>
  <si>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</si>
  <si>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</si>
  <si>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</si>
  <si>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</si>
  <si>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</si>
  <si>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</si>
  <si>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</si>
  <si>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</si>
  <si>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</si>
  <si>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</si>
  <si>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</si>
  <si>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</si>
  <si>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</si>
  <si>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</si>
  <si>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</si>
  <si>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</si>
  <si>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</si>
  <si>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</si>
  <si>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</si>
  <si>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</si>
  <si>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</si>
  <si>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</si>
  <si>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</si>
  <si>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</si>
  <si>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</si>
  <si>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</si>
  <si>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</si>
  <si>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</si>
  <si>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</si>
  <si>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</si>
  <si>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</si>
  <si>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</si>
  <si>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</si>
  <si>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</si>
  <si>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</si>
  <si>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</si>
  <si>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</si>
  <si>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</si>
  <si>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</si>
  <si>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</si>
  <si>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</si>
  <si>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</si>
  <si>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</si>
  <si>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</si>
  <si>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</si>
  <si>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</si>
  <si>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</si>
  <si>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</si>
  <si>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</si>
  <si>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</si>
  <si>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</si>
  <si>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</si>
  <si>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</si>
  <si>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</si>
  <si>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</si>
  <si>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</si>
  <si>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</si>
  <si>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</si>
  <si>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</si>
  <si>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</si>
  <si>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</si>
  <si>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</si>
  <si>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</si>
  <si>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</si>
  <si>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</si>
  <si>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</si>
  <si>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</si>
  <si>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</si>
  <si>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</si>
  <si>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</si>
  <si>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</si>
  <si>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</si>
  <si>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</si>
  <si>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</si>
  <si>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</si>
  <si>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</si>
  <si>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</si>
  <si>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</si>
  <si>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</si>
  <si>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</si>
  <si>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</si>
  <si>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</si>
  <si>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</si>
  <si>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</si>
  <si>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</si>
  <si>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</si>
  <si>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</si>
  <si>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</si>
  <si>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</si>
  <si>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</si>
  <si>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</si>
  <si>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</si>
  <si>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</si>
  <si>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</si>
  <si>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</si>
  <si>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</si>
  <si>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</si>
  <si>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</si>
  <si>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</si>
  <si>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</si>
  <si>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</si>
  <si>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</si>
  <si>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</si>
  <si>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</si>
  <si>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</si>
  <si>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</si>
  <si>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</si>
  <si>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</si>
  <si>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</si>
  <si>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</si>
  <si>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</si>
  <si>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</si>
  <si>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</si>
  <si>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</si>
  <si>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</si>
  <si>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</si>
  <si>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</si>
  <si>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</si>
  <si>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</si>
  <si>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</si>
  <si>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</si>
  <si>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</si>
  <si>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</si>
  <si>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</si>
  <si>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</si>
  <si>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</si>
  <si>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</si>
  <si>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</si>
  <si>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</si>
  <si>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</si>
  <si>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</si>
  <si>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</si>
  <si>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</si>
  <si>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</si>
  <si>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</si>
  <si>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</si>
  <si>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</si>
  <si>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</si>
  <si>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</si>
  <si>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</si>
  <si>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</si>
  <si>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</si>
  <si>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</si>
  <si>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</si>
  <si>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</si>
  <si>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</si>
  <si>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</si>
  <si>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</si>
  <si>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</si>
  <si>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</si>
  <si>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</si>
  <si>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</si>
  <si>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</si>
  <si>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</si>
  <si>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</si>
  <si>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</si>
  <si>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</si>
  <si>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</si>
  <si>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</si>
  <si>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</si>
  <si>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</si>
  <si>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</si>
  <si>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</si>
  <si>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</si>
  <si>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</si>
  <si>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</si>
  <si>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</si>
  <si>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</si>
  <si>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</si>
  <si>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</si>
  <si>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</si>
  <si>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</si>
  <si>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</si>
  <si>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</si>
  <si>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</si>
  <si>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</si>
  <si>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</si>
  <si>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</si>
  <si>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</si>
  <si>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</si>
  <si>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</si>
  <si>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</si>
  <si>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</si>
  <si>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</si>
  <si>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</si>
  <si>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</si>
  <si>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</si>
  <si>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</si>
  <si>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</si>
  <si>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</si>
  <si>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</si>
  <si>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</si>
  <si>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</si>
  <si>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</si>
  <si>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</si>
  <si>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</si>
  <si>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</si>
  <si>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</si>
  <si>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</si>
  <si>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</si>
  <si>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</si>
  <si>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</si>
  <si>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</si>
  <si>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</si>
  <si>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</si>
  <si>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</si>
  <si>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</si>
  <si>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</si>
  <si>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</si>
  <si>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</si>
  <si>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</si>
  <si>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</si>
  <si>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</si>
  <si>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</si>
  <si>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</si>
  <si>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</si>
  <si>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</si>
  <si>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</si>
  <si>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</si>
  <si>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</si>
  <si>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</si>
  <si>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</si>
  <si>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</si>
  <si>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</si>
  <si>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</si>
  <si>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</si>
  <si>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</si>
  <si>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</si>
  <si>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</si>
  <si>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</si>
  <si>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</si>
  <si>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</si>
  <si>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</si>
  <si>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</si>
  <si>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</si>
  <si>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</si>
  <si>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</si>
  <si>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</si>
  <si>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</si>
  <si>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</si>
  <si>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</si>
  <si>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</si>
  <si>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</si>
  <si>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</si>
  <si>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</si>
  <si>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</si>
  <si>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</si>
  <si>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</si>
  <si>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</si>
  <si>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</si>
  <si>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</si>
  <si>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</si>
  <si>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</si>
  <si>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</si>
  <si>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</si>
  <si>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</si>
  <si>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</si>
  <si>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</si>
  <si>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</si>
  <si>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</si>
  <si>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</si>
  <si>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</si>
  <si>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</si>
  <si>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</si>
  <si>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</si>
  <si>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</si>
  <si>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</si>
  <si>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</si>
  <si>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</si>
  <si>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</si>
  <si>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</si>
  <si>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</si>
  <si>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</si>
  <si>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</si>
  <si>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</si>
  <si>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</si>
  <si>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</si>
  <si>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</si>
  <si>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</si>
  <si>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</si>
  <si>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</si>
  <si>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</si>
  <si>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</si>
  <si>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</si>
  <si>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</si>
  <si>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</si>
  <si>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</si>
  <si>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</si>
  <si>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</si>
  <si>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</si>
  <si>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</si>
  <si>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</si>
  <si>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</si>
  <si>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</si>
  <si>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</si>
  <si>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</si>
  <si>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</si>
  <si>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</si>
  <si>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</si>
  <si>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</si>
  <si>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</si>
  <si>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</si>
  <si>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</si>
  <si>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</si>
  <si>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</si>
  <si>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</si>
  <si>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</si>
  <si>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</si>
  <si>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</si>
  <si>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</si>
  <si>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</si>
  <si>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</si>
  <si>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</si>
  <si>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</si>
  <si>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</si>
  <si>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</si>
  <si>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</si>
  <si>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</si>
  <si>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</si>
  <si>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</si>
  <si>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</si>
  <si>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</si>
  <si>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</si>
  <si>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</si>
  <si>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</si>
  <si>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</si>
  <si>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</si>
  <si>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</si>
  <si>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</si>
  <si>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</si>
  <si>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</si>
  <si>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</si>
  <si>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</si>
  <si>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</si>
  <si>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</si>
  <si>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</si>
  <si>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</si>
  <si>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</si>
  <si>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</si>
  <si>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</si>
  <si>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</si>
  <si>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</si>
  <si>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</si>
  <si>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</si>
  <si>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</si>
  <si>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</si>
  <si>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</si>
  <si>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</si>
  <si>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</si>
  <si>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</si>
  <si>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</si>
  <si>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</si>
  <si>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</si>
  <si>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</si>
  <si>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</si>
  <si>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</si>
  <si>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</si>
  <si>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</si>
  <si>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</si>
  <si>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</si>
  <si>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</si>
  <si>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</si>
  <si>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</si>
  <si>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</si>
  <si>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</si>
  <si>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</si>
  <si>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</si>
  <si>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</si>
  <si>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</si>
  <si>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</si>
  <si>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</si>
  <si>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</si>
  <si>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</si>
  <si>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</si>
  <si>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</si>
  <si>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</si>
  <si>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</si>
  <si>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</si>
  <si>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</si>
  <si>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</si>
  <si>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</si>
  <si>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</si>
  <si>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</si>
  <si>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</si>
  <si>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</si>
  <si>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</si>
  <si>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</si>
  <si>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</si>
  <si>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</si>
  <si>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</si>
  <si>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</si>
  <si>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</si>
  <si>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</si>
  <si>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</si>
  <si>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</si>
  <si>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</si>
  <si>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</si>
  <si>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</si>
  <si>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</si>
  <si>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</si>
  <si>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</si>
  <si>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</si>
  <si>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</si>
  <si>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</si>
  <si>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</si>
  <si>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</si>
  <si>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</si>
  <si>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</si>
  <si>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</si>
  <si>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</si>
  <si>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</si>
  <si>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</si>
  <si>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</si>
  <si>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</si>
  <si>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</si>
  <si>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</si>
  <si>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</si>
  <si>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</si>
  <si>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</si>
  <si>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</si>
  <si>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</si>
  <si>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</si>
  <si>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</si>
  <si>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</si>
  <si>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</si>
  <si>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</si>
  <si>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</si>
  <si>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</si>
  <si>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</si>
  <si>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</si>
  <si>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</si>
  <si>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</si>
  <si>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</si>
  <si>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</si>
  <si>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</si>
  <si>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</si>
  <si>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</si>
  <si>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</si>
  <si>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</si>
  <si>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</si>
  <si>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</si>
  <si>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</si>
  <si>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</si>
  <si>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</si>
  <si>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</si>
  <si>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</si>
  <si>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</si>
  <si>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</si>
  <si>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</si>
  <si>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</si>
  <si>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</si>
  <si>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</si>
  <si>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</si>
  <si>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</si>
  <si>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</si>
  <si>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</si>
  <si>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</si>
  <si>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</si>
  <si>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</si>
  <si>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</si>
  <si>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</si>
  <si>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</si>
  <si>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</si>
  <si>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</si>
  <si>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</si>
  <si>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</si>
  <si>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</si>
  <si>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</si>
  <si>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</si>
  <si>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</si>
  <si>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</si>
  <si>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</si>
  <si>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</si>
  <si>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</si>
  <si>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</si>
  <si>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</si>
  <si>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</si>
  <si>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</si>
  <si>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</si>
  <si>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</si>
  <si>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</si>
  <si>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</si>
  <si>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</si>
  <si>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</si>
  <si>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</si>
  <si>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</si>
  <si>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</si>
  <si>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</si>
  <si>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</si>
  <si>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</si>
  <si>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</si>
  <si>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</si>
  <si>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</si>
  <si>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</si>
  <si>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</si>
  <si>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</si>
  <si>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</si>
  <si>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</si>
  <si>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</si>
  <si>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</si>
  <si>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</si>
  <si>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</si>
  <si>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</si>
  <si>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</si>
  <si>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</si>
  <si>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</si>
  <si>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</si>
  <si>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</si>
  <si>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</si>
  <si>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</si>
  <si>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</si>
  <si>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</si>
  <si>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</si>
  <si>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</si>
  <si>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</si>
  <si>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</si>
  <si>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</si>
  <si>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</si>
  <si>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</si>
  <si>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</si>
  <si>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</si>
  <si>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</si>
  <si>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</si>
  <si>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</si>
  <si>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</si>
  <si>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</si>
  <si>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</si>
  <si>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</si>
  <si>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</si>
  <si>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</si>
  <si>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</si>
  <si>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</si>
  <si>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</si>
  <si>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</si>
  <si>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</si>
  <si>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</si>
  <si>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</si>
  <si>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</si>
  <si>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</si>
  <si>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</si>
  <si>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</si>
  <si>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</si>
  <si>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</si>
  <si>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</si>
  <si>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</si>
  <si>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</si>
  <si>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</si>
  <si>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</si>
  <si>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</si>
  <si>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</si>
  <si>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</si>
  <si>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</si>
  <si>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</si>
  <si>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</si>
  <si>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</si>
  <si>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</si>
  <si>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</si>
  <si>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</si>
  <si>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</si>
  <si>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</si>
  <si>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</si>
  <si>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</si>
  <si>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</si>
  <si>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</si>
  <si>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</si>
  <si>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</si>
  <si>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</si>
  <si>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</si>
  <si>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</si>
  <si>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</si>
  <si>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</si>
  <si>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</si>
  <si>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</si>
  <si>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</si>
  <si>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</si>
  <si>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</si>
  <si>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</si>
  <si>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</si>
  <si>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</si>
  <si>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</si>
  <si>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</si>
  <si>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</si>
  <si>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</si>
  <si>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</si>
  <si>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</si>
  <si>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</si>
  <si>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</si>
  <si>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</si>
  <si>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</si>
  <si>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</si>
  <si>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</si>
  <si>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</si>
  <si>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</si>
  <si>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</si>
  <si>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</si>
  <si>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</si>
  <si>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</si>
  <si>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</si>
  <si>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</si>
  <si>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</si>
  <si>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</si>
  <si>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</si>
  <si>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</si>
  <si>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</si>
  <si>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</si>
  <si>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</si>
  <si>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</si>
  <si>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</si>
  <si>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</si>
  <si>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</si>
  <si>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</si>
  <si>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</si>
  <si>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</si>
  <si>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</si>
  <si>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</si>
  <si>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</si>
  <si>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</si>
  <si>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</si>
  <si>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</si>
  <si>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</si>
  <si>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</si>
  <si>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</si>
  <si>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</si>
  <si>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</si>
  <si>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</si>
  <si>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</si>
  <si>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</si>
  <si>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</si>
  <si>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</si>
  <si>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</si>
  <si>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</si>
  <si>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</si>
  <si>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</si>
  <si>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</si>
  <si>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</si>
  <si>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</si>
  <si>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</si>
  <si>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</si>
  <si>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</si>
  <si>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</si>
  <si>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</si>
  <si>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</si>
  <si>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</si>
  <si>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</si>
  <si>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</si>
  <si>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</si>
  <si>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</si>
  <si>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</si>
  <si>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</si>
  <si>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</si>
  <si>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</si>
  <si>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</si>
  <si>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</si>
  <si>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</si>
  <si>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</si>
  <si>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</si>
  <si>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</si>
  <si>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</si>
  <si>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</si>
  <si>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</si>
  <si>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</si>
  <si>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</si>
  <si>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</si>
  <si>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</si>
  <si>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</si>
  <si>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</si>
  <si>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</si>
  <si>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</si>
  <si>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</si>
  <si>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</si>
  <si>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</si>
  <si>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</si>
  <si>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</si>
  <si>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</si>
  <si>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</si>
  <si>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</si>
  <si>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</si>
  <si>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</si>
  <si>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</si>
  <si>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</si>
  <si>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</si>
  <si>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</si>
  <si>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</si>
  <si>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</si>
  <si>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</si>
  <si>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</si>
  <si>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</si>
  <si>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</si>
  <si>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</si>
  <si>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</si>
  <si>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</si>
  <si>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</si>
  <si>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</si>
  <si>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</si>
  <si>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</si>
  <si>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</si>
  <si>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</si>
  <si>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</si>
  <si>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</si>
  <si>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</si>
  <si>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</si>
  <si>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</si>
  <si>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</si>
  <si>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</si>
  <si>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</si>
  <si>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</si>
  <si>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</si>
  <si>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</si>
  <si>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</si>
  <si>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</si>
  <si>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</si>
  <si>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</si>
  <si>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</si>
  <si>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</si>
  <si>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</si>
  <si>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</si>
  <si>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</si>
  <si>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</si>
  <si>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</si>
  <si>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</si>
  <si>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</si>
  <si>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</si>
  <si>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</si>
  <si>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</si>
  <si>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</si>
  <si>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</si>
  <si>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</si>
  <si>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</si>
  <si>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</si>
  <si>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</si>
  <si>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</si>
  <si>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</si>
  <si>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</si>
  <si>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</si>
  <si>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</si>
  <si>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</si>
  <si>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</si>
  <si>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</si>
  <si>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</si>
  <si>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</si>
  <si>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</si>
  <si>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</si>
  <si>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</si>
  <si>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</si>
  <si>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</si>
  <si>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</si>
  <si>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</si>
  <si>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</si>
  <si>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</si>
  <si>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</si>
  <si>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</si>
  <si>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</si>
  <si>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</si>
  <si>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</si>
  <si>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</si>
  <si>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</si>
  <si>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</si>
  <si>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</si>
  <si>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</si>
  <si>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</si>
  <si>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</si>
  <si>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</si>
  <si>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</si>
  <si>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</si>
  <si>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</si>
  <si>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</si>
  <si>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</si>
  <si>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</si>
  <si>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</si>
  <si>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</si>
  <si>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</si>
  <si>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</si>
  <si>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</si>
  <si>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</si>
  <si>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</si>
  <si>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</si>
  <si>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</si>
  <si>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</si>
  <si>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</si>
  <si>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</si>
  <si>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</si>
  <si>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</si>
  <si>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</si>
  <si>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</si>
  <si>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</si>
  <si>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</si>
  <si>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</si>
  <si>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</si>
  <si>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</si>
  <si>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</si>
  <si>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</si>
  <si>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</si>
  <si>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</si>
  <si>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</si>
  <si>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</si>
  <si>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</si>
  <si>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</si>
  <si>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</si>
  <si>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</si>
  <si>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</si>
  <si>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</si>
  <si>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</si>
  <si>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</si>
  <si>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</si>
  <si>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</si>
  <si>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</si>
  <si>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</si>
  <si>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</si>
  <si>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</si>
  <si>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</si>
  <si>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</si>
  <si>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</si>
  <si>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</si>
  <si>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</si>
  <si>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</si>
  <si>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</si>
  <si>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</si>
  <si>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</si>
  <si>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</si>
  <si>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</si>
  <si>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</si>
  <si>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</si>
  <si>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</si>
  <si>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</si>
  <si>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</si>
  <si>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</si>
  <si>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</si>
  <si>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</si>
  <si>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</si>
  <si>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</si>
  <si>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</si>
  <si>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</si>
  <si>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</si>
  <si>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</si>
  <si>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</si>
  <si>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</si>
  <si>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</si>
  <si>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</si>
  <si>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</si>
  <si>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</si>
  <si>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</si>
  <si>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</si>
  <si>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</si>
  <si>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</si>
  <si>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</si>
  <si>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</si>
  <si>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</si>
  <si>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</si>
  <si>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</si>
  <si>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</si>
  <si>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</si>
  <si>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</si>
  <si>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</si>
  <si>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</si>
  <si>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</si>
  <si>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</si>
  <si>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</si>
  <si>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</si>
  <si>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</si>
  <si>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</si>
  <si>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</si>
  <si>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</si>
  <si>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</si>
  <si>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</si>
  <si>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</si>
  <si>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</si>
  <si>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</si>
  <si>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</si>
  <si>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</si>
  <si>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</si>
  <si>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</si>
  <si>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</si>
  <si>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</si>
  <si>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</si>
  <si>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</si>
  <si>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</si>
  <si>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</si>
  <si>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</si>
  <si>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</si>
  <si>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</si>
  <si>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</si>
  <si>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</si>
  <si>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</si>
  <si>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</si>
  <si>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</si>
  <si>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</si>
  <si>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</si>
  <si>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</si>
  <si>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</si>
  <si>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</si>
  <si>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</si>
  <si>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</si>
  <si>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</si>
  <si>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</si>
  <si>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</si>
  <si>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</si>
  <si>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</si>
  <si>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</si>
  <si>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</si>
  <si>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</si>
  <si>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</si>
  <si>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</si>
  <si>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</si>
  <si>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</si>
  <si>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</si>
  <si>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</si>
  <si>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</si>
  <si>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</si>
  <si>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</si>
  <si>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</si>
  <si>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</si>
  <si>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</si>
  <si>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</si>
  <si>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</si>
  <si>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</si>
  <si>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</si>
  <si>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</si>
  <si>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</si>
  <si>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</si>
  <si>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</si>
  <si>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</si>
  <si>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</si>
  <si>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</si>
  <si>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</si>
  <si>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</si>
  <si>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</si>
  <si>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</si>
  <si>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</si>
  <si>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</si>
  <si>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</si>
  <si>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</si>
  <si>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</si>
  <si>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</si>
  <si>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</si>
  <si>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</si>
  <si>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</si>
  <si>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</si>
  <si>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</si>
  <si>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</si>
  <si>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</si>
  <si>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</si>
  <si>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</si>
  <si>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</si>
  <si>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</si>
  <si>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</si>
  <si>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</si>
  <si>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</si>
  <si>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</si>
  <si>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</si>
  <si>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</si>
  <si>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</si>
  <si>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</si>
  <si>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</si>
  <si>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</si>
  <si>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</si>
  <si>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</si>
  <si>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</si>
  <si>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</si>
  <si>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</si>
  <si>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</si>
  <si>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</si>
  <si>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</si>
  <si>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</si>
  <si>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</si>
  <si>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</si>
  <si>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</si>
  <si>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</si>
  <si>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</si>
  <si>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</si>
  <si>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</si>
  <si>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</si>
  <si>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</si>
  <si>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</si>
  <si>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</si>
  <si>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</si>
  <si>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</si>
  <si>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</si>
  <si>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</si>
  <si>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</si>
  <si>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</si>
  <si>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</si>
  <si>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</si>
  <si>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</si>
  <si>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</si>
  <si>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</si>
  <si>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</si>
  <si>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</si>
  <si>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</si>
  <si>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</si>
  <si>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</si>
  <si>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</si>
  <si>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</si>
  <si>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</si>
  <si>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</si>
  <si>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</si>
  <si>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</si>
  <si>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</si>
  <si>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</si>
  <si>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</si>
  <si>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</si>
  <si>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</si>
  <si>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</si>
  <si>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</si>
  <si>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</si>
  <si>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</si>
  <si>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</si>
  <si>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</si>
  <si>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</si>
  <si>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</si>
  <si>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</si>
  <si>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</si>
  <si>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</si>
  <si>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</si>
  <si>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</si>
  <si>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</si>
  <si>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</si>
  <si>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</si>
  <si>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</si>
  <si>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</si>
  <si>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</si>
  <si>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</si>
  <si>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</si>
  <si>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</si>
  <si>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</si>
  <si>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</si>
  <si>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</si>
  <si>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</si>
  <si>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</si>
  <si>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</si>
  <si>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</si>
  <si>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</si>
  <si>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</si>
  <si>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</si>
  <si>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</si>
  <si>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</si>
  <si>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</si>
  <si>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</si>
  <si>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</si>
  <si>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</si>
  <si>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</si>
  <si>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</si>
  <si>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</si>
  <si>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</si>
  <si>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</si>
  <si>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</si>
  <si>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</si>
  <si>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</si>
  <si>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</si>
  <si>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</si>
  <si>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</si>
  <si>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</si>
  <si>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</si>
  <si>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</si>
  <si>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</si>
  <si>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</si>
  <si>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</si>
  <si>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</si>
  <si>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</si>
  <si>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</si>
  <si>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</si>
  <si>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</si>
  <si>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</si>
  <si>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</si>
  <si>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</si>
  <si>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</si>
  <si>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</si>
  <si>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</si>
  <si>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</si>
  <si>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</si>
  <si>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</si>
  <si>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</si>
  <si>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</si>
  <si>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</si>
  <si>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</si>
  <si>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</si>
  <si>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</si>
  <si>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</si>
  <si>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</si>
  <si>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</si>
  <si>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</si>
  <si>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</si>
  <si>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</si>
  <si>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</si>
  <si>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</si>
  <si>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</si>
  <si>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</si>
  <si>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</si>
  <si>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</si>
  <si>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</si>
  <si>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</si>
  <si>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</si>
  <si>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</si>
  <si>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</si>
  <si>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</si>
  <si>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</si>
  <si>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</si>
  <si>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</si>
  <si>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</si>
  <si>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</si>
  <si>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</si>
  <si>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</si>
  <si>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</si>
  <si>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</si>
  <si>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</si>
  <si>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</si>
  <si>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</si>
  <si>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</si>
  <si>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</si>
  <si>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</si>
  <si>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</si>
  <si>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</si>
  <si>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</si>
  <si>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</si>
  <si>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</si>
  <si>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</si>
  <si>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</si>
  <si>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</si>
  <si>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</si>
  <si>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</si>
  <si>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</si>
  <si>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</si>
  <si>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</si>
  <si>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</si>
  <si>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</si>
  <si>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</si>
  <si>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</si>
  <si>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</si>
  <si>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</si>
  <si>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</si>
  <si>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</si>
  <si>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</si>
  <si>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</si>
  <si>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</si>
  <si>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</si>
  <si>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</si>
  <si>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</si>
  <si>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</si>
  <si>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</si>
  <si>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</si>
  <si>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</si>
  <si>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</si>
  <si>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</si>
  <si>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</si>
  <si>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</si>
  <si>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</si>
  <si>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</si>
  <si>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</si>
  <si>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</si>
  <si>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</si>
  <si>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</si>
  <si>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</si>
  <si>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</si>
  <si>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</si>
  <si>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</si>
  <si>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</si>
  <si>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</si>
  <si>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</si>
  <si>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</si>
  <si>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</si>
  <si>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</si>
  <si>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</si>
  <si>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</si>
  <si>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</si>
  <si>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</si>
  <si>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</si>
  <si>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</si>
  <si>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</si>
  <si>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</si>
  <si>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</si>
  <si>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</si>
  <si>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</si>
  <si>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</si>
  <si>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</si>
  <si>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</si>
  <si>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</si>
  <si>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</si>
  <si>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</si>
  <si>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</si>
  <si>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</si>
  <si>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</si>
  <si>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</si>
  <si>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</si>
  <si>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</si>
  <si>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</si>
  <si>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</si>
  <si>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</si>
  <si>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</si>
  <si>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</si>
  <si>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</si>
  <si>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</si>
  <si>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</si>
  <si>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</si>
  <si>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</si>
  <si>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</si>
  <si>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</si>
  <si>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</si>
  <si>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</si>
  <si>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</si>
  <si>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</si>
  <si>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</si>
  <si>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</si>
  <si>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</si>
  <si>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</si>
  <si>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</si>
  <si>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</si>
  <si>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</si>
  <si>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</si>
  <si>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</si>
  <si>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</si>
  <si>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</si>
  <si>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</si>
  <si>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</si>
  <si>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</si>
  <si>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</si>
  <si>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</si>
  <si>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</si>
  <si>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</si>
  <si>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</si>
  <si>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</si>
  <si>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</si>
  <si>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</si>
  <si>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</si>
  <si>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</si>
  <si>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</si>
  <si>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</si>
  <si>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</si>
  <si>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</si>
  <si>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</si>
  <si>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</si>
  <si>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</si>
  <si>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</si>
  <si>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</si>
  <si>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</si>
  <si>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</si>
  <si>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</si>
  <si>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</si>
  <si>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</si>
  <si>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</si>
  <si>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</si>
  <si>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</si>
  <si>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</si>
  <si>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</si>
  <si>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</si>
  <si>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</si>
  <si>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</si>
  <si>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</si>
  <si>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</si>
  <si>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</si>
  <si>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</si>
  <si>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</si>
  <si>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</si>
  <si>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</si>
  <si>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</si>
  <si>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</si>
  <si>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</si>
  <si>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</si>
  <si>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</si>
  <si>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</si>
  <si>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</si>
  <si>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</si>
  <si>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</si>
  <si>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</si>
  <si>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</si>
  <si>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</si>
  <si>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</si>
  <si>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</si>
  <si>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</si>
  <si>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</si>
  <si>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</si>
  <si>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</si>
  <si>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</si>
  <si>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</si>
  <si>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</si>
  <si>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</si>
  <si>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</si>
  <si>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</si>
  <si>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</si>
  <si>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</si>
  <si>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</si>
  <si>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</si>
  <si>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</si>
  <si>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</si>
  <si>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</si>
  <si>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</si>
  <si>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</si>
  <si>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</si>
  <si>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</si>
  <si>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</si>
  <si>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</si>
  <si>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</si>
  <si>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</si>
  <si>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</si>
  <si>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</si>
  <si>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</si>
  <si>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</si>
  <si>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</si>
  <si>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</si>
  <si>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</si>
  <si>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</si>
  <si>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</si>
  <si>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</si>
  <si>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</si>
  <si>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</si>
  <si>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</si>
  <si>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</si>
  <si>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</si>
  <si>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</si>
  <si>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</si>
  <si>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</si>
  <si>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</si>
  <si>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</si>
  <si>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</si>
  <si>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</si>
  <si>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</si>
  <si>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</si>
  <si>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</si>
  <si>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</si>
  <si>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</si>
  <si>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</si>
  <si>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</si>
  <si>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</si>
  <si>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</si>
  <si>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</si>
  <si>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</si>
  <si>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</si>
  <si>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</si>
  <si>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</si>
  <si>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</si>
  <si>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</si>
  <si>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</si>
  <si>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</si>
  <si>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</si>
  <si>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</si>
  <si>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</si>
  <si>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</si>
  <si>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</si>
  <si>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</si>
  <si>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</si>
  <si>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</si>
  <si>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</si>
  <si>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</si>
  <si>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</si>
  <si>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</si>
  <si>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</si>
  <si>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</si>
  <si>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</si>
  <si>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</si>
  <si>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</si>
  <si>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</si>
  <si>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</si>
  <si>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</si>
  <si>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</si>
  <si>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</si>
  <si>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</si>
  <si>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</si>
  <si>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</si>
  <si>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</si>
  <si>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</si>
  <si>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</si>
  <si>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</si>
  <si>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</si>
  <si>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</si>
  <si>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</si>
  <si>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</si>
  <si>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</si>
  <si>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</si>
  <si>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</si>
  <si>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</si>
  <si>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</si>
  <si>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</si>
  <si>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</si>
  <si>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</si>
  <si>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</si>
  <si>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</si>
  <si>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</si>
  <si>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</si>
  <si>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</si>
  <si>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</si>
  <si>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</si>
  <si>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</si>
  <si>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</si>
  <si>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</si>
  <si>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</si>
  <si>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</si>
  <si>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</si>
  <si>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</si>
  <si>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</si>
  <si>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</si>
  <si>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</si>
  <si>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</si>
  <si>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</si>
  <si>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</si>
  <si>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</si>
  <si>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</si>
  <si>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</si>
  <si>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</si>
  <si>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</si>
  <si>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</si>
  <si>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</si>
  <si>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</si>
  <si>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</si>
  <si>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</si>
  <si>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</si>
  <si>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</si>
  <si>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</si>
  <si>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</si>
  <si>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</si>
  <si>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</si>
  <si>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</si>
  <si>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</si>
  <si>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</si>
  <si>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</si>
  <si>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</si>
  <si>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</si>
  <si>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</si>
  <si>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</si>
  <si>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</si>
  <si>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</si>
  <si>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</si>
  <si>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</si>
  <si>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</si>
  <si>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</si>
  <si>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</si>
  <si>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</si>
  <si>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</si>
  <si>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</si>
  <si>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</si>
  <si>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</si>
  <si>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</si>
  <si>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</si>
  <si>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</si>
  <si>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</si>
  <si>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</si>
  <si>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</si>
  <si>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</si>
  <si>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</si>
  <si>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</si>
  <si>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</si>
  <si>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</si>
  <si>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</si>
  <si>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</si>
  <si>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</si>
  <si>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</si>
  <si>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</si>
  <si>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</si>
  <si>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</si>
  <si>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</si>
  <si>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</si>
  <si>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</si>
  <si>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</si>
  <si>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</si>
  <si>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</si>
  <si>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</si>
  <si>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</si>
  <si>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</si>
  <si>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</si>
  <si>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</si>
  <si>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</si>
  <si>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</si>
  <si>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</si>
  <si>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</si>
  <si>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</si>
  <si>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</si>
  <si>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</si>
  <si>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</si>
  <si>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</si>
  <si>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</si>
  <si>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</si>
  <si>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</si>
  <si>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</si>
  <si>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</si>
  <si>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</si>
  <si>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</si>
  <si>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</si>
  <si>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</si>
  <si>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</si>
  <si>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</si>
  <si>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</si>
  <si>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</si>
  <si>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</si>
  <si>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</si>
  <si>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</si>
  <si>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</si>
  <si>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</si>
  <si>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</si>
  <si>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</si>
  <si>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</si>
  <si>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</si>
  <si>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</si>
  <si>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</si>
  <si>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</si>
  <si>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</si>
  <si>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</si>
  <si>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</si>
  <si>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</si>
  <si>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</si>
  <si>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</si>
  <si>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</si>
  <si>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</si>
  <si>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</si>
  <si>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</si>
  <si>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</si>
  <si>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</si>
  <si>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</si>
  <si>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</si>
  <si>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</si>
  <si>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</si>
  <si>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</si>
  <si>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</si>
  <si>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</si>
  <si>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</si>
  <si>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</si>
  <si>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</si>
  <si>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</si>
  <si>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</si>
  <si>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</si>
  <si>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</si>
  <si>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</si>
  <si>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</si>
  <si>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</si>
  <si>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</si>
  <si>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</si>
  <si>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</si>
  <si>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</si>
  <si>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</si>
  <si>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</si>
  <si>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</si>
  <si>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</si>
  <si>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</si>
  <si>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</si>
  <si>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</si>
  <si>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</si>
  <si>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</si>
  <si>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</si>
  <si>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</si>
  <si>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</si>
  <si>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</si>
  <si>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</si>
  <si>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</si>
  <si>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</si>
  <si>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</si>
  <si>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</si>
  <si>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</si>
  <si>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</si>
  <si>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</si>
  <si>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</si>
  <si>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</si>
  <si>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</si>
  <si>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</si>
  <si>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</si>
  <si>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</si>
  <si>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</si>
  <si>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</si>
  <si>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</si>
  <si>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</si>
  <si>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</si>
  <si>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</si>
  <si>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</si>
  <si>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</si>
  <si>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</si>
  <si>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</si>
  <si>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</si>
  <si>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</si>
  <si>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</si>
  <si>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</si>
  <si>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</si>
  <si>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</si>
  <si>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</si>
  <si>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</si>
  <si>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</si>
  <si>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</si>
  <si>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</si>
  <si>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</si>
  <si>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</si>
  <si>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</si>
  <si>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</si>
  <si>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</si>
  <si>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</si>
  <si>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</si>
  <si>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</si>
  <si>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</si>
  <si>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</si>
  <si>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</si>
  <si>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</si>
  <si>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</si>
  <si>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</si>
  <si>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</si>
  <si>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</si>
  <si>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</si>
  <si>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</si>
  <si>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</si>
  <si>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</si>
  <si>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</si>
  <si>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</si>
  <si>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</si>
  <si>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</si>
  <si>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</si>
  <si>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</si>
  <si>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</si>
  <si>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</si>
  <si>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</si>
  <si>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</si>
  <si>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</si>
  <si>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</si>
  <si>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</si>
  <si>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</si>
  <si>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</si>
  <si>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</si>
  <si>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</si>
  <si>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</si>
  <si>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</si>
  <si>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</si>
  <si>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</si>
  <si>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</si>
  <si>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</si>
  <si>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</si>
  <si>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</si>
  <si>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</si>
  <si>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</si>
  <si>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</si>
  <si>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</si>
  <si>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</si>
  <si>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</si>
  <si>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</si>
  <si>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</si>
  <si>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</si>
  <si>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</si>
  <si>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</si>
  <si>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</si>
  <si>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</si>
  <si>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</si>
  <si>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</si>
  <si>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</si>
  <si>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</si>
  <si>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</si>
  <si>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</si>
  <si>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</si>
  <si>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</si>
  <si>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</si>
  <si>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</si>
  <si>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</si>
  <si>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</si>
  <si>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</si>
  <si>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</si>
  <si>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</si>
  <si>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</si>
  <si>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</si>
  <si>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</si>
  <si>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</si>
  <si>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</si>
  <si>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</si>
  <si>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</si>
  <si>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</si>
  <si>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</si>
  <si>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</si>
  <si>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</si>
  <si>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</si>
  <si>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</si>
  <si>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</si>
  <si>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</si>
  <si>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</si>
  <si>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</si>
  <si>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</si>
  <si>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</si>
  <si>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</si>
  <si>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</si>
  <si>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</si>
  <si>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</si>
  <si>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</si>
  <si>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</si>
  <si>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</si>
  <si>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</si>
  <si>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</si>
  <si>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</si>
  <si>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</si>
  <si>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</si>
  <si>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</si>
  <si>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</si>
  <si>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</si>
  <si>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</si>
  <si>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</si>
  <si>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</si>
  <si>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</si>
  <si>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</si>
  <si>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</si>
  <si>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</si>
  <si>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</si>
  <si>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</si>
  <si>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</si>
  <si>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</si>
  <si>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</si>
  <si>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</si>
  <si>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</si>
  <si>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</si>
  <si>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</si>
  <si>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</si>
  <si>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</si>
  <si>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</si>
  <si>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</si>
  <si>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</si>
  <si>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</si>
  <si>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</si>
  <si>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</si>
  <si>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</si>
  <si>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</si>
  <si>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</si>
  <si>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</si>
  <si>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</si>
  <si>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</si>
  <si>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</si>
  <si>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</si>
  <si>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</si>
  <si>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</si>
  <si>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</si>
  <si>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</si>
  <si>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</si>
  <si>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</si>
  <si>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</si>
  <si>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</si>
  <si>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</si>
  <si>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</si>
  <si>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</si>
  <si>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</si>
  <si>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</si>
  <si>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</si>
  <si>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</si>
  <si>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</si>
  <si>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</si>
  <si>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</si>
  <si>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</si>
  <si>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</si>
  <si>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</si>
  <si>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</si>
  <si>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</si>
  <si>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</si>
  <si>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</si>
  <si>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</si>
  <si>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</si>
  <si>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</si>
  <si>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</si>
  <si>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</si>
  <si>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</si>
  <si>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</si>
  <si>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</si>
  <si>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</si>
  <si>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</si>
  <si>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</si>
  <si>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</si>
  <si>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</si>
  <si>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</si>
  <si>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</si>
  <si>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</si>
  <si>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</si>
  <si>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</si>
  <si>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</si>
  <si>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</si>
  <si>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</si>
  <si>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</si>
  <si>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</si>
  <si>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</si>
  <si>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</si>
  <si>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</si>
  <si>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</si>
  <si>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</si>
  <si>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</si>
  <si>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</si>
  <si>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</si>
  <si>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</si>
  <si>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</si>
  <si>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</si>
  <si>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</si>
  <si>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</si>
  <si>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</si>
  <si>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</si>
  <si>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</si>
  <si>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</si>
  <si>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</si>
  <si>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</si>
  <si>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</si>
  <si>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</si>
  <si>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</si>
  <si>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</si>
  <si>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</si>
  <si>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</si>
  <si>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</si>
  <si>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</si>
  <si>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</si>
  <si>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</si>
  <si>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</si>
  <si>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</si>
  <si>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</si>
  <si>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</si>
  <si>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</si>
  <si>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</si>
  <si>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</si>
  <si>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</si>
  <si>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</si>
  <si>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</si>
  <si>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</si>
  <si>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</si>
  <si>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</si>
  <si>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</si>
  <si>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</si>
  <si>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</si>
  <si>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</si>
  <si>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</si>
  <si>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</si>
  <si>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</si>
  <si>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</si>
  <si>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</si>
  <si>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</si>
  <si>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</si>
  <si>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</si>
  <si>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</si>
  <si>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</si>
  <si>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</si>
  <si>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</si>
  <si>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</si>
  <si>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</si>
  <si>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</si>
  <si>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</si>
  <si>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</si>
  <si>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</si>
  <si>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</si>
  <si>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</si>
  <si>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</si>
  <si>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</si>
  <si>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</si>
  <si>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</si>
  <si>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</si>
  <si>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</si>
  <si>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</si>
  <si>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</si>
  <si>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</si>
  <si>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</si>
  <si>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</si>
  <si>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</si>
  <si>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</si>
  <si>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</si>
  <si>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</si>
  <si>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</si>
  <si>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</si>
  <si>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</si>
  <si>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</si>
  <si>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</si>
  <si>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</si>
  <si>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</si>
  <si>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</si>
  <si>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</si>
  <si>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</si>
  <si>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</si>
  <si>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</si>
  <si>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</si>
  <si>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</si>
  <si>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</si>
  <si>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</si>
  <si>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</si>
  <si>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</si>
  <si>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</si>
  <si>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</si>
  <si>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</si>
  <si>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</si>
  <si>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</si>
  <si>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</si>
  <si>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</si>
  <si>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</si>
  <si>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</si>
  <si>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</si>
  <si>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</si>
  <si>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</si>
  <si>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</si>
  <si>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</si>
  <si>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</si>
  <si>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</si>
  <si>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</si>
  <si>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</si>
  <si>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</si>
  <si>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</si>
  <si>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</si>
  <si>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</si>
  <si>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</si>
  <si>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</si>
  <si>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</si>
  <si>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</si>
  <si>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</si>
  <si>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</si>
  <si>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</si>
  <si>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</si>
  <si>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</si>
  <si>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</si>
  <si>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</si>
  <si>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</si>
  <si>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</si>
  <si>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</si>
  <si>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</si>
  <si>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</si>
  <si>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</si>
  <si>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</si>
  <si>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</si>
  <si>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</si>
  <si>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</si>
  <si>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</si>
  <si>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</si>
  <si>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</si>
  <si>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</si>
  <si>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</si>
  <si>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</si>
  <si>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</si>
  <si>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</si>
  <si>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</si>
  <si>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</si>
  <si>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</si>
  <si>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</si>
  <si>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</si>
  <si>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</si>
  <si>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</si>
  <si>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</si>
  <si>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</si>
  <si>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</si>
  <si>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</si>
  <si>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</si>
  <si>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</si>
  <si>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</si>
  <si>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</si>
  <si>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</si>
  <si>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</si>
  <si>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</si>
  <si>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</si>
  <si>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</si>
  <si>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</si>
  <si>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</si>
  <si>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</si>
  <si>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</si>
  <si>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</si>
  <si>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</si>
  <si>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</si>
  <si>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</si>
  <si>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</si>
  <si>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</si>
  <si>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</si>
  <si>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</si>
  <si>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</si>
  <si>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</si>
  <si>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</si>
  <si>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</si>
  <si>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</si>
  <si>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</si>
  <si>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</si>
  <si>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</si>
  <si>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</si>
  <si>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</si>
  <si>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</si>
  <si>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</si>
  <si>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</si>
  <si>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</si>
  <si>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</si>
  <si>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</si>
  <si>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</si>
  <si>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</si>
  <si>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</si>
  <si>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</si>
  <si>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</si>
  <si>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</si>
  <si>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</si>
  <si>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</si>
  <si>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</si>
  <si>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</si>
  <si>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</si>
  <si>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</si>
  <si>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</si>
  <si>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</si>
  <si>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</si>
  <si>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</si>
  <si>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</si>
  <si>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</si>
  <si>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</si>
  <si>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</si>
  <si>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</si>
  <si>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</si>
  <si>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</si>
  <si>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</si>
  <si>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</si>
  <si>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</si>
  <si>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</si>
  <si>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</si>
  <si>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</si>
  <si>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</si>
  <si>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</si>
  <si>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</si>
  <si>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</si>
  <si>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</si>
  <si>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</si>
  <si>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</si>
  <si>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</si>
  <si>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</si>
  <si>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</si>
  <si>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</si>
  <si>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</si>
  <si>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</si>
  <si>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</si>
  <si>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</si>
  <si>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</si>
  <si>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</si>
  <si>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</si>
  <si>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</si>
  <si>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</si>
  <si>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</si>
  <si>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</si>
  <si>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</si>
  <si>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</si>
  <si>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</si>
  <si>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</si>
  <si>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</si>
  <si>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</si>
  <si>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</si>
  <si>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</si>
  <si>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</si>
  <si>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</si>
  <si>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</si>
  <si>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</si>
  <si>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</si>
  <si>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</si>
  <si>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</si>
  <si>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</si>
  <si>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</si>
  <si>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</si>
  <si>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</si>
  <si>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</si>
  <si>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</si>
  <si>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</si>
  <si>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</si>
  <si>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</si>
  <si>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</si>
  <si>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</si>
  <si>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</si>
  <si>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</si>
  <si>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</si>
  <si>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</si>
  <si>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</si>
  <si>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</si>
  <si>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</si>
  <si>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</si>
  <si>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</si>
  <si>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</si>
  <si>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</si>
  <si>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</si>
  <si>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</si>
  <si>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</si>
  <si>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</si>
  <si>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</si>
  <si>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</si>
  <si>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</si>
  <si>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</si>
  <si>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</si>
  <si>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</si>
  <si>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</si>
  <si>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</si>
  <si>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</si>
  <si>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</si>
  <si>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</si>
  <si>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</si>
  <si>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</si>
  <si>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</si>
  <si>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</si>
  <si>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</si>
  <si>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</si>
  <si>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</si>
  <si>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</si>
  <si>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</si>
  <si>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</si>
  <si>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</si>
  <si>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</si>
  <si>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</si>
  <si>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</si>
  <si>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</si>
  <si>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</si>
  <si>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</si>
  <si>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</si>
  <si>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</si>
  <si>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</si>
  <si>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</si>
  <si>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</si>
  <si>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</si>
  <si>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</si>
  <si>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</si>
  <si>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</si>
  <si>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</si>
  <si>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</si>
  <si>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</si>
  <si>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</si>
  <si>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</si>
  <si>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</si>
  <si>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</si>
  <si>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</si>
  <si>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</si>
  <si>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</si>
  <si>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</si>
  <si>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</si>
  <si>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</si>
  <si>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</si>
  <si>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</si>
  <si>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</si>
  <si>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</si>
  <si>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</si>
  <si>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</si>
  <si>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</si>
  <si>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</si>
  <si>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</si>
  <si>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</si>
  <si>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</si>
  <si>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</si>
  <si>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</si>
  <si>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</si>
  <si>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</si>
  <si>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</si>
  <si>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</si>
  <si>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</si>
  <si>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</si>
  <si>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</si>
  <si>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</si>
  <si>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</si>
  <si>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</si>
  <si>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</si>
  <si>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</si>
  <si>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</si>
  <si>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</si>
  <si>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</si>
  <si>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</si>
  <si>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</si>
  <si>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</si>
  <si>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</si>
  <si>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</si>
  <si>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</si>
  <si>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</si>
  <si>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</si>
  <si>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</si>
  <si>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</si>
  <si>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</si>
  <si>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</si>
  <si>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</si>
  <si>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</si>
  <si>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</si>
  <si>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</si>
  <si>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</si>
  <si>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</si>
  <si>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</si>
  <si>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</si>
  <si>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</si>
  <si>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</si>
  <si>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</si>
  <si>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</si>
  <si>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</si>
  <si>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</si>
  <si>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</si>
  <si>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</si>
  <si>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</si>
  <si>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</si>
  <si>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</si>
  <si>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</si>
  <si>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</si>
  <si>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</si>
  <si>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</si>
  <si>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</si>
  <si>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</si>
  <si>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</si>
  <si>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</si>
  <si>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</si>
  <si>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</si>
  <si>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</si>
  <si>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</si>
  <si>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</si>
  <si>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</si>
  <si>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</si>
  <si>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</si>
  <si>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</si>
  <si>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</si>
  <si>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</si>
  <si>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</si>
  <si>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</si>
  <si>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</si>
  <si>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</si>
  <si>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</si>
  <si>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</si>
  <si>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</si>
  <si>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</si>
  <si>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</si>
  <si>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</si>
  <si>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</si>
  <si>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</si>
  <si>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</si>
  <si>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</si>
  <si>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</si>
  <si>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</si>
  <si>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</si>
  <si>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</si>
  <si>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</si>
  <si>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</si>
  <si>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</si>
  <si>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</si>
  <si>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</si>
  <si>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</si>
  <si>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</si>
  <si>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</si>
  <si>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</si>
  <si>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</si>
  <si>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</si>
  <si>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</si>
  <si>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</si>
  <si>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</si>
  <si>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</si>
  <si>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</si>
  <si>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</si>
  <si>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</si>
  <si>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</si>
  <si>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</si>
  <si>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</si>
  <si>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</si>
  <si>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</si>
  <si>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</si>
  <si>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</si>
  <si>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</si>
  <si>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</si>
  <si>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</si>
  <si>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</si>
  <si>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</si>
  <si>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</si>
  <si>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</si>
  <si>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</si>
  <si>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</si>
  <si>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</si>
  <si>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</si>
  <si>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</si>
  <si>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</si>
  <si>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</si>
  <si>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</si>
  <si>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</si>
  <si>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</si>
  <si>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</si>
  <si>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</si>
  <si>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</si>
  <si>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</si>
  <si>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</si>
  <si>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</si>
  <si>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</si>
  <si>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</si>
  <si>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</si>
  <si>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</si>
  <si>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</si>
  <si>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</si>
  <si>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</si>
  <si>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</si>
  <si>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</si>
  <si>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</si>
  <si>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</si>
  <si>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</si>
  <si>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</si>
  <si>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</si>
  <si>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</si>
  <si>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</si>
  <si>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</si>
  <si>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</si>
  <si>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</si>
  <si>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</si>
  <si>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</si>
  <si>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</si>
  <si>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</si>
  <si>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</si>
  <si>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</si>
  <si>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</si>
  <si>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</si>
  <si>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</si>
  <si>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</si>
  <si>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</si>
  <si>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</si>
  <si>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</si>
  <si>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</si>
  <si>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</si>
  <si>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</si>
  <si>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</si>
  <si>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</si>
  <si>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</si>
  <si>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</si>
  <si>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</si>
  <si>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</si>
  <si>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</si>
  <si>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</si>
  <si>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</si>
  <si>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</si>
  <si>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</si>
  <si>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</si>
  <si>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</si>
  <si>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</si>
  <si>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</si>
  <si>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</si>
  <si>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</si>
  <si>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</si>
  <si>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</si>
  <si>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</si>
  <si>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</si>
  <si>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</si>
  <si>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</si>
  <si>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</si>
  <si>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</si>
  <si>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</si>
  <si>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</si>
  <si>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</si>
  <si>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</si>
  <si>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</si>
  <si>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</si>
  <si>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</si>
  <si>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</si>
  <si>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</si>
  <si>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</si>
  <si>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</si>
  <si>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</si>
  <si>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</si>
  <si>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</si>
  <si>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</si>
  <si>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</si>
  <si>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</si>
  <si>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</si>
  <si>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</si>
  <si>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</si>
  <si>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</si>
  <si>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</si>
  <si>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</si>
  <si>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</si>
  <si>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</si>
  <si>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</si>
  <si>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</si>
  <si>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</si>
  <si>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</si>
  <si>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</si>
  <si>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</si>
  <si>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</si>
  <si>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</si>
  <si>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</si>
  <si>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</si>
  <si>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</si>
  <si>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</si>
  <si>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</si>
  <si>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</si>
  <si>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</si>
  <si>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</si>
  <si>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</si>
  <si>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</si>
  <si>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</si>
  <si>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</si>
  <si>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</si>
  <si>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</si>
  <si>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</si>
  <si>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</si>
  <si>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</si>
  <si>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</si>
  <si>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</si>
  <si>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</si>
  <si>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</si>
  <si>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</si>
  <si>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</si>
  <si>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</si>
  <si>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</si>
  <si>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</si>
  <si>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</si>
  <si>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</si>
  <si>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</si>
  <si>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</si>
  <si>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</si>
  <si>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</si>
  <si>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</si>
  <si>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</si>
  <si>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</si>
  <si>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</si>
  <si>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</si>
  <si>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</si>
  <si>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</si>
  <si>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</si>
  <si>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</si>
  <si>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</si>
  <si>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</si>
  <si>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</si>
  <si>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</si>
  <si>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</si>
  <si>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</si>
  <si>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</si>
  <si>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</si>
  <si>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</si>
  <si>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</si>
  <si>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</si>
  <si>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</si>
  <si>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</si>
  <si>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</si>
  <si>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</si>
  <si>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</si>
  <si>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</si>
  <si>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</si>
  <si>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</si>
  <si>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</si>
  <si>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</si>
  <si>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</si>
  <si>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</si>
  <si>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</si>
  <si>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</si>
  <si>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</si>
  <si>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</si>
  <si>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</si>
  <si>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</si>
  <si>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</si>
  <si>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</si>
  <si>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</si>
  <si>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</si>
  <si>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</si>
  <si>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</si>
  <si>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</si>
  <si>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</si>
  <si>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</si>
  <si>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</si>
  <si>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</si>
  <si>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</si>
  <si>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</si>
  <si>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</si>
  <si>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</si>
  <si>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</si>
  <si>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</si>
  <si>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</si>
  <si>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</si>
  <si>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</si>
  <si>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</si>
  <si>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</si>
  <si>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</si>
  <si>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</si>
  <si>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</si>
  <si>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</si>
  <si>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</si>
  <si>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</si>
  <si>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</si>
  <si>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</si>
  <si>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</si>
  <si>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</si>
  <si>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</si>
  <si>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</si>
  <si>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</si>
  <si>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</si>
  <si>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</si>
  <si>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</si>
  <si>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</si>
  <si>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</si>
  <si>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</si>
  <si>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</si>
  <si>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</si>
  <si>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</si>
  <si>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</si>
  <si>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</si>
  <si>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</si>
  <si>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</si>
  <si>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</si>
  <si>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</si>
  <si>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</si>
  <si>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</si>
  <si>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</si>
  <si>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</si>
  <si>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</si>
  <si>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</si>
  <si>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</si>
  <si>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</si>
  <si>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</si>
  <si>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</si>
  <si>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</si>
  <si>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</si>
  <si>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</si>
  <si>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</si>
  <si>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</si>
  <si>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</si>
  <si>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</si>
  <si>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</si>
  <si>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</si>
  <si>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</si>
  <si>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</si>
  <si>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</si>
  <si>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</si>
  <si>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</si>
  <si>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</si>
  <si>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</si>
  <si>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</si>
  <si>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</si>
  <si>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</si>
  <si>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</si>
  <si>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</si>
  <si>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</si>
  <si>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</si>
  <si>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</si>
  <si>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</si>
  <si>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</si>
  <si>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</si>
  <si>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</si>
  <si>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</si>
  <si>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</si>
  <si>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</si>
  <si>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</si>
  <si>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</si>
  <si>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</si>
  <si>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</si>
  <si>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</si>
  <si>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</si>
  <si>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</si>
  <si>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</si>
  <si>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</si>
  <si>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</si>
  <si>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</si>
  <si>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</si>
  <si>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</si>
  <si>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</si>
  <si>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</si>
  <si>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</si>
  <si>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</si>
  <si>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</si>
  <si>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</si>
  <si>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</si>
  <si>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</si>
  <si>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</si>
  <si>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</si>
  <si>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</si>
  <si>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</si>
  <si>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</si>
  <si>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</si>
  <si>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</si>
  <si>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</si>
  <si>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</si>
  <si>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</si>
  <si>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</si>
  <si>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</si>
  <si>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</si>
  <si>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</si>
  <si>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</si>
  <si>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</si>
  <si>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</si>
  <si>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</si>
  <si>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</si>
  <si>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</si>
  <si>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</si>
  <si>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</si>
  <si>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</si>
  <si>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</si>
  <si>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</si>
  <si>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</si>
  <si>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</si>
  <si>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</si>
  <si>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</si>
  <si>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</si>
  <si>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</si>
  <si>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</si>
  <si>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</si>
  <si>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</si>
  <si>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</si>
  <si>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</si>
  <si>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</si>
  <si>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</si>
  <si>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</si>
  <si>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</si>
  <si>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</si>
  <si>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</si>
  <si>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</si>
  <si>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</si>
  <si>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</si>
  <si>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</si>
  <si>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</si>
  <si>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</si>
  <si>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</si>
  <si>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</si>
  <si>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</si>
  <si>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</si>
  <si>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</si>
  <si>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</si>
  <si>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</si>
  <si>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</si>
  <si>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</si>
  <si>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</si>
  <si>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</si>
  <si>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</si>
  <si>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</si>
  <si>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</si>
  <si>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</si>
  <si>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</si>
  <si>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</si>
  <si>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</si>
  <si>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</si>
  <si>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</si>
  <si>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</si>
  <si>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</si>
  <si>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</si>
  <si>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</si>
  <si>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</si>
  <si>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</si>
  <si>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</si>
  <si>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</si>
  <si>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</si>
  <si>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</si>
  <si>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</si>
  <si>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</si>
  <si>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</si>
  <si>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</si>
  <si>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</si>
  <si>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</si>
  <si>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</si>
  <si>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</si>
  <si>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</si>
  <si>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</si>
  <si>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</si>
  <si>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</si>
  <si>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</si>
  <si>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</si>
  <si>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</si>
  <si>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</si>
  <si>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</si>
  <si>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</si>
  <si>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</si>
  <si>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</si>
  <si>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</si>
  <si>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</si>
  <si>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</si>
  <si>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</si>
  <si>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</si>
  <si>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</si>
  <si>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</si>
  <si>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</si>
  <si>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</si>
  <si>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</si>
  <si>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</si>
  <si>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</si>
  <si>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</si>
  <si>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</si>
  <si>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</si>
  <si>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</si>
  <si>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</si>
  <si>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</si>
  <si>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</si>
  <si>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</si>
  <si>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</si>
  <si>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</si>
  <si>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</si>
  <si>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</si>
  <si>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</si>
  <si>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</si>
  <si>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</si>
  <si>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</si>
  <si>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</si>
  <si>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</si>
  <si>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</si>
  <si>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</si>
  <si>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</si>
  <si>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</si>
  <si>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</si>
  <si>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</si>
  <si>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</si>
  <si>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</si>
  <si>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</si>
  <si>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</si>
  <si>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</si>
  <si>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</si>
  <si>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</si>
  <si>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</si>
  <si>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</si>
  <si>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</si>
  <si>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</si>
  <si>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</si>
  <si>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</si>
  <si>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</si>
  <si>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</si>
  <si>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</si>
  <si>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</si>
  <si>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</si>
  <si>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</si>
  <si>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</si>
  <si>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</si>
  <si>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</si>
  <si>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</si>
  <si>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</si>
  <si>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</si>
  <si>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</si>
  <si>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</si>
  <si>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</si>
  <si>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</si>
  <si>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</si>
  <si>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</si>
  <si>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</si>
  <si>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</si>
  <si>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</si>
  <si>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</si>
  <si>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</si>
  <si>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</si>
  <si>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</si>
  <si>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</si>
  <si>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</si>
  <si>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</si>
  <si>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</si>
  <si>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</si>
  <si>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</si>
  <si>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</si>
  <si>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</si>
  <si>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</si>
  <si>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</si>
  <si>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</si>
  <si>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</si>
  <si>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</si>
  <si>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</si>
  <si>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</si>
  <si>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</si>
  <si>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</si>
  <si>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</si>
  <si>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</si>
  <si>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</si>
  <si>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</si>
  <si>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</si>
  <si>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</si>
  <si>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</si>
  <si>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</si>
  <si>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</si>
  <si>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</si>
  <si>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</si>
  <si>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</si>
  <si>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</si>
  <si>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</si>
  <si>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</si>
  <si>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</si>
  <si>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</si>
  <si>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</si>
  <si>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</si>
  <si>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</si>
  <si>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</si>
  <si>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</si>
  <si>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</si>
  <si>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</si>
  <si>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</si>
  <si>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</si>
  <si>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</si>
  <si>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</si>
  <si>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</si>
  <si>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</si>
  <si>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</si>
  <si>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</si>
  <si>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</si>
  <si>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</si>
  <si>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</si>
  <si>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</si>
  <si>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</si>
  <si>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</si>
  <si>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</si>
  <si>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</si>
  <si>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</si>
  <si>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</si>
  <si>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</si>
  <si>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</si>
  <si>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</si>
  <si>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</si>
  <si>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</si>
  <si>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</si>
  <si>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</si>
  <si>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</si>
  <si>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</si>
  <si>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</si>
  <si>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</si>
  <si>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</si>
  <si>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</si>
  <si>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</si>
  <si>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</si>
  <si>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</si>
  <si>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</si>
  <si>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</si>
  <si>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</si>
  <si>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</si>
  <si>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</si>
  <si>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</si>
  <si>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</si>
  <si>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</si>
  <si>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</si>
  <si>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</si>
  <si>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</si>
  <si>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</si>
  <si>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</si>
  <si>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</si>
  <si>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</si>
  <si>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</si>
  <si>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</si>
  <si>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</si>
  <si>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</si>
  <si>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</si>
  <si>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</si>
  <si>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</si>
  <si>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</si>
  <si>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</si>
  <si>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</si>
  <si>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</si>
  <si>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</si>
  <si>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</si>
  <si>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</si>
  <si>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</si>
  <si>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</si>
  <si>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</si>
  <si>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</si>
  <si>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</si>
  <si>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</si>
  <si>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</si>
  <si>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</si>
  <si>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</si>
  <si>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</si>
  <si>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</si>
  <si>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</si>
  <si>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</si>
  <si>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</si>
  <si>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</si>
  <si>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</si>
  <si>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</si>
  <si>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</si>
  <si>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</si>
  <si>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</si>
  <si>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</si>
  <si>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</si>
  <si>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</si>
  <si>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</si>
  <si>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</si>
  <si>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</si>
  <si>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</si>
  <si>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</si>
  <si>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</si>
  <si>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</si>
  <si>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</si>
  <si>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</si>
  <si>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</si>
  <si>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</si>
  <si>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</si>
  <si>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</si>
  <si>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</si>
  <si>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</si>
  <si>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</si>
  <si>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</si>
  <si>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</si>
  <si>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</si>
  <si>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</si>
  <si>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</si>
  <si>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</si>
  <si>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</si>
  <si>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</si>
  <si>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</si>
  <si>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</si>
  <si>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</si>
  <si>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</si>
  <si>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</si>
  <si>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</si>
  <si>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</si>
  <si>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</si>
  <si>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</si>
  <si>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</si>
  <si>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</si>
  <si>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</si>
  <si>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</si>
  <si>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</si>
  <si>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</si>
  <si>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</si>
  <si>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</si>
  <si>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</si>
  <si>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</si>
  <si>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</si>
  <si>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</si>
  <si>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</si>
  <si>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</si>
  <si>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</si>
  <si>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</si>
  <si>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</si>
  <si>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</si>
  <si>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</si>
  <si>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</si>
  <si>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</si>
  <si>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</si>
  <si>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</si>
  <si>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</si>
  <si>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</si>
  <si>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</si>
  <si>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</si>
  <si>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</si>
  <si>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</si>
  <si>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</si>
  <si>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</si>
  <si>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</si>
  <si>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</si>
  <si>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</si>
  <si>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</si>
  <si>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</si>
  <si>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</si>
  <si>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</si>
  <si>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</si>
  <si>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</si>
  <si>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</si>
  <si>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</si>
  <si>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</si>
  <si>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</si>
  <si>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</si>
  <si>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</si>
  <si>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</si>
  <si>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</si>
  <si>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</si>
  <si>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</si>
  <si>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</si>
  <si>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</si>
  <si>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</si>
  <si>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</si>
  <si>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</si>
  <si>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</si>
  <si>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</si>
  <si>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</si>
  <si>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</si>
  <si>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</si>
  <si>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</si>
  <si>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</si>
  <si>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</si>
  <si>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</si>
  <si>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</si>
  <si>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</si>
  <si>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</si>
  <si>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</si>
  <si>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</si>
  <si>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</si>
  <si>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</si>
  <si>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</si>
  <si>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</si>
  <si>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</si>
  <si>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</si>
  <si>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</si>
  <si>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</si>
  <si>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</si>
  <si>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</si>
  <si>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</si>
  <si>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</si>
  <si>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</si>
  <si>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</si>
  <si>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</si>
  <si>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</si>
  <si>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</si>
  <si>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</si>
  <si>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</si>
  <si>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</si>
  <si>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</si>
  <si>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</si>
  <si>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</si>
  <si>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</si>
  <si>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</si>
  <si>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</si>
  <si>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</si>
  <si>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</si>
  <si>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</si>
  <si>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</si>
  <si>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</si>
  <si>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</si>
  <si>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</si>
  <si>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</si>
  <si>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</si>
  <si>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</si>
  <si>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</si>
  <si>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</si>
  <si>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</si>
  <si>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</si>
  <si>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</si>
  <si>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</si>
  <si>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</si>
  <si>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</si>
  <si>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</si>
  <si>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</si>
  <si>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</si>
  <si>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</si>
  <si>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</si>
  <si>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</si>
  <si>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</si>
  <si>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</si>
  <si>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</si>
  <si>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</si>
  <si>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</si>
  <si>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</si>
  <si>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</si>
  <si>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</si>
  <si>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</si>
  <si>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</si>
  <si>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</si>
  <si>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</si>
  <si>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</si>
  <si>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</si>
  <si>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</si>
  <si>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</si>
  <si>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</si>
  <si>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</si>
  <si>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</si>
  <si>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</si>
  <si>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</si>
  <si>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</si>
  <si>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</si>
  <si>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</si>
  <si>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</si>
  <si>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</si>
  <si>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</si>
  <si>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</si>
  <si>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</si>
  <si>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</si>
  <si>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</si>
  <si>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</si>
  <si>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</si>
  <si>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</si>
  <si>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</si>
  <si>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</si>
  <si>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</si>
  <si>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</si>
  <si>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</si>
  <si>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</si>
  <si>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</si>
  <si>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</si>
  <si>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</si>
  <si>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</si>
  <si>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</si>
  <si>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</si>
  <si>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</si>
  <si>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</si>
  <si>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</si>
  <si>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</si>
  <si>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</si>
  <si>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</si>
  <si>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</si>
  <si>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</si>
  <si>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</si>
  <si>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</si>
  <si>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</si>
  <si>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</si>
  <si>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</si>
  <si>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</si>
  <si>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</si>
  <si>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</si>
  <si>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</si>
  <si>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</si>
  <si>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</si>
  <si>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</si>
  <si>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</si>
  <si>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</si>
  <si>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</si>
  <si>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</si>
  <si>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</si>
  <si>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</si>
  <si>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</si>
  <si>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</si>
  <si>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</si>
  <si>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</si>
  <si>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</si>
  <si>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</si>
  <si>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</si>
  <si>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</si>
  <si>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</si>
  <si>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</si>
  <si>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</si>
  <si>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</si>
  <si>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</si>
  <si>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</si>
  <si>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</si>
  <si>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</si>
  <si>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</si>
  <si>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</si>
  <si>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</si>
  <si>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</si>
  <si>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</si>
  <si>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</si>
  <si>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</si>
  <si>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</si>
  <si>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</si>
  <si>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</si>
  <si>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</si>
  <si>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</si>
  <si>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</si>
  <si>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</si>
  <si>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</si>
  <si>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</si>
  <si>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</si>
  <si>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</si>
  <si>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</si>
  <si>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</si>
  <si>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</si>
  <si>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</si>
  <si>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</si>
  <si>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</si>
  <si>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</si>
  <si>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</si>
  <si>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</si>
  <si>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</si>
  <si>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</si>
  <si>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</si>
  <si>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</si>
  <si>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</si>
  <si>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</si>
  <si>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</si>
  <si>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</si>
  <si>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</si>
  <si>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</si>
  <si>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</si>
  <si>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</si>
  <si>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</si>
  <si>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</si>
  <si>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</si>
  <si>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</si>
  <si>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</si>
  <si>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</si>
  <si>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</si>
  <si>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</si>
  <si>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</si>
  <si>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</si>
  <si>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</si>
  <si>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</si>
  <si>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</si>
  <si>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</si>
  <si>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</si>
  <si>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</si>
  <si>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</si>
  <si>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</si>
  <si>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</si>
  <si>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</si>
  <si>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</si>
  <si>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</si>
  <si>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</si>
  <si>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</si>
  <si>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</si>
  <si>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</si>
  <si>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</si>
  <si>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</si>
  <si>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</si>
  <si>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</si>
  <si>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</si>
  <si>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</si>
  <si>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</si>
  <si>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</si>
  <si>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</si>
  <si>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</si>
  <si>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</si>
  <si>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</si>
  <si>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</si>
  <si>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</si>
  <si>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</si>
  <si>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</si>
  <si>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</si>
  <si>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</si>
  <si>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</si>
  <si>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</si>
  <si>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</si>
  <si>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</si>
  <si>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</si>
  <si>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</si>
  <si>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</si>
  <si>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</si>
  <si>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</si>
  <si>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</si>
  <si>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</si>
  <si>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</si>
  <si>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</si>
  <si>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</si>
  <si>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</si>
  <si>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</si>
  <si>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</si>
  <si>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</si>
  <si>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</si>
  <si>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</si>
  <si>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</si>
  <si>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</si>
  <si>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</si>
  <si>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</si>
  <si>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</si>
  <si>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</si>
  <si>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</si>
  <si>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</si>
  <si>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</si>
  <si>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</si>
  <si>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</si>
  <si>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</si>
  <si>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</si>
  <si>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</si>
  <si>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</si>
  <si>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</si>
  <si>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</si>
  <si>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</si>
  <si>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</si>
  <si>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</si>
  <si>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</si>
  <si>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</si>
  <si>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</si>
  <si>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</si>
  <si>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</si>
  <si>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</si>
  <si>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</si>
  <si>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</si>
  <si>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</si>
  <si>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</si>
  <si>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</si>
  <si>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</si>
  <si>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</si>
  <si>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</si>
  <si>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</si>
  <si>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</si>
  <si>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</si>
  <si>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</si>
  <si>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</si>
  <si>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</si>
  <si>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</si>
  <si>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</si>
  <si>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</si>
  <si>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</si>
  <si>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</si>
  <si>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</si>
  <si>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</si>
  <si>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</si>
  <si>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</si>
  <si>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</si>
  <si>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</si>
  <si>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</si>
  <si>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</si>
  <si>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</si>
  <si>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</si>
  <si>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</si>
  <si>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</si>
  <si>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</si>
  <si>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</si>
  <si>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</si>
  <si>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</si>
  <si>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</si>
  <si>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</si>
  <si>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</si>
  <si>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</si>
  <si>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</si>
  <si>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</si>
  <si>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</si>
  <si>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</si>
  <si>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</si>
  <si>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</si>
  <si>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</si>
  <si>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</si>
  <si>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</si>
  <si>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</si>
  <si>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</si>
  <si>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</si>
  <si>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</si>
  <si>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</si>
  <si>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</si>
  <si>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</si>
  <si>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</si>
  <si>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</si>
  <si>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</si>
  <si>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</si>
  <si>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</si>
  <si>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</si>
  <si>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</si>
  <si>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</si>
  <si>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</si>
  <si>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</si>
  <si>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</si>
  <si>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</si>
  <si>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</si>
  <si>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</si>
  <si>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</si>
  <si>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</si>
  <si>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</si>
  <si>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</si>
  <si>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</si>
  <si>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</si>
  <si>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</si>
  <si>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</si>
  <si>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</si>
  <si>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</si>
  <si>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</si>
  <si>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</si>
  <si>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</si>
  <si>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</si>
  <si>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</si>
  <si>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</si>
  <si>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</si>
  <si>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</si>
  <si>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</si>
  <si>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</si>
  <si>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</si>
  <si>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</si>
  <si>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</si>
  <si>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</si>
  <si>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</si>
  <si>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</si>
  <si>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</si>
  <si>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</si>
  <si>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</si>
  <si>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</si>
  <si>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</si>
  <si>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</si>
  <si>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</si>
  <si>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</si>
  <si>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</si>
  <si>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</si>
  <si>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</si>
  <si>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</si>
  <si>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</si>
  <si>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</si>
  <si>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</si>
  <si>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</si>
  <si>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</si>
  <si>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</si>
  <si>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</si>
  <si>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</si>
  <si>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</si>
  <si>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</si>
  <si>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</si>
  <si>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</si>
  <si>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</si>
  <si>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</si>
  <si>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</si>
  <si>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</si>
  <si>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</si>
  <si>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</si>
  <si>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</si>
  <si>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</si>
  <si>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</si>
  <si>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</si>
  <si>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</si>
  <si>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</si>
  <si>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</si>
  <si>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</si>
  <si>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</si>
  <si>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</si>
  <si>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</si>
  <si>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</si>
  <si>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</si>
  <si>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</si>
  <si>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</si>
  <si>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</si>
  <si>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</si>
  <si>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</si>
  <si>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</si>
  <si>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</si>
  <si>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</si>
  <si>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</si>
  <si>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</si>
  <si>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</si>
  <si>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</si>
  <si>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</si>
  <si>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</si>
  <si>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</si>
  <si>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</si>
  <si>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</si>
  <si>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</si>
  <si>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</si>
  <si>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</si>
  <si>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</si>
  <si>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</si>
  <si>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</si>
  <si>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</si>
  <si>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</si>
  <si>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</si>
  <si>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</si>
  <si>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</si>
  <si>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</si>
  <si>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</si>
  <si>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</si>
  <si>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</si>
  <si>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</si>
  <si>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</si>
  <si>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</si>
  <si>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</si>
  <si>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</si>
  <si>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</si>
  <si>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</si>
  <si>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</si>
  <si>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</si>
  <si>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</si>
  <si>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</si>
  <si>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</si>
  <si>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</si>
  <si>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</si>
  <si>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</si>
  <si>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</si>
  <si>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</si>
  <si>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</si>
  <si>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</si>
  <si>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</si>
  <si>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</si>
  <si>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</si>
  <si>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</si>
  <si>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</si>
  <si>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</si>
  <si>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</si>
  <si>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</si>
  <si>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</si>
  <si>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</si>
  <si>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</si>
  <si>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</si>
  <si>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</si>
  <si>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</si>
  <si>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</si>
  <si>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</si>
  <si>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</si>
  <si>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</si>
  <si>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</si>
  <si>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</si>
  <si>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</si>
  <si>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</si>
  <si>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</si>
  <si>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</si>
  <si>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</si>
  <si>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</si>
  <si>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</si>
  <si>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</si>
  <si>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</si>
  <si>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</si>
  <si>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</si>
  <si>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</si>
  <si>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</si>
  <si>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</si>
  <si>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</si>
  <si>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</si>
  <si>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</si>
  <si>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</si>
  <si>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</si>
  <si>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</si>
  <si>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</si>
  <si>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</si>
  <si>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</si>
  <si>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</si>
  <si>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</si>
  <si>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</si>
  <si>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</si>
  <si>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</si>
  <si>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</si>
  <si>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</si>
  <si>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</si>
  <si>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</si>
  <si>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</si>
  <si>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</si>
  <si>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</si>
  <si>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</si>
  <si>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</si>
  <si>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</si>
  <si>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</si>
  <si>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</si>
  <si>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</si>
  <si>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</si>
  <si>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</si>
  <si>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</si>
  <si>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</si>
  <si>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</si>
  <si>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</si>
  <si>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</si>
  <si>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</si>
  <si>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</si>
  <si>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</si>
  <si>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</si>
  <si>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</si>
  <si>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</si>
  <si>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</si>
  <si>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</si>
  <si>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</si>
  <si>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</si>
  <si>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</si>
  <si>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</si>
  <si>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</si>
  <si>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</si>
  <si>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</si>
  <si>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</si>
  <si>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</si>
  <si>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</si>
  <si>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</si>
  <si>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</si>
  <si>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</si>
  <si>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</si>
  <si>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</si>
  <si>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</si>
  <si>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</si>
  <si>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</si>
  <si>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</si>
  <si>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</si>
  <si>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</si>
  <si>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</si>
  <si>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</si>
  <si>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</si>
  <si>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</si>
  <si>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</si>
  <si>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</si>
  <si>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</si>
  <si>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</si>
  <si>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</si>
  <si>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</si>
  <si>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</si>
  <si>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</si>
  <si>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</si>
  <si>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</si>
  <si>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</si>
  <si>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</si>
  <si>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</si>
  <si>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</si>
  <si>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</si>
  <si>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</si>
  <si>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</si>
  <si>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</si>
  <si>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</si>
  <si>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</si>
  <si>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</si>
  <si>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</si>
  <si>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</si>
  <si>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</si>
  <si>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</si>
  <si>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</si>
  <si>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</si>
  <si>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</si>
  <si>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</si>
  <si>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</si>
  <si>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</si>
  <si>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</si>
  <si>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</si>
  <si>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</si>
  <si>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</si>
  <si>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</si>
  <si>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</si>
  <si>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</si>
  <si>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</si>
  <si>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</si>
  <si>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</si>
  <si>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</si>
  <si>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</si>
  <si>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</si>
  <si>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</si>
  <si>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</si>
  <si>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</si>
  <si>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</si>
  <si>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</si>
  <si>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</si>
  <si>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</si>
  <si>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</si>
  <si>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</si>
  <si>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</si>
  <si>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</si>
  <si>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</si>
  <si>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</si>
  <si>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</si>
  <si>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</si>
  <si>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</si>
  <si>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</si>
  <si>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</si>
  <si>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</si>
  <si>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</si>
  <si>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</si>
  <si>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</si>
  <si>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</si>
  <si>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</si>
  <si>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</si>
  <si>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</si>
  <si>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</si>
  <si>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</si>
  <si>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</si>
  <si>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</si>
  <si>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</si>
  <si>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</si>
  <si>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</si>
  <si>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</si>
  <si>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</si>
  <si>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</si>
  <si>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</si>
  <si>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</si>
  <si>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</si>
  <si>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</si>
  <si>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</si>
  <si>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</si>
  <si>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</si>
  <si>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</si>
  <si>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</si>
  <si>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</si>
  <si>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</si>
  <si>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</si>
  <si>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</si>
  <si>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</si>
  <si>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</si>
  <si>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</si>
  <si>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</si>
  <si>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</si>
  <si>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</si>
  <si>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</si>
  <si>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</si>
  <si>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</si>
  <si>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</si>
  <si>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</si>
  <si>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</si>
  <si>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</si>
  <si>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</si>
  <si>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</si>
  <si>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</si>
  <si>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</si>
  <si>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</si>
  <si>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</si>
  <si>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</si>
  <si>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</si>
  <si>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</si>
  <si>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</si>
  <si>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</si>
  <si>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</si>
  <si>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</si>
  <si>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</si>
  <si>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</si>
  <si>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</si>
  <si>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</si>
  <si>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</si>
  <si>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</si>
  <si>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</si>
  <si>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</si>
  <si>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</si>
  <si>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</si>
  <si>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</si>
  <si>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</si>
  <si>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</si>
  <si>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</si>
  <si>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</si>
  <si>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</si>
  <si>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</si>
  <si>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</si>
  <si>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</si>
  <si>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</si>
  <si>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</si>
  <si>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</si>
  <si>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</si>
  <si>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</si>
  <si>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</si>
  <si>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</si>
  <si>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</si>
  <si>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</si>
  <si>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</si>
  <si>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</si>
  <si>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</si>
  <si>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</si>
  <si>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</si>
  <si>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</si>
  <si>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</si>
  <si>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</si>
  <si>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</si>
  <si>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</si>
  <si>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</si>
  <si>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</si>
  <si>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</si>
  <si>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</si>
  <si>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</si>
  <si>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</si>
  <si>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</si>
  <si>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</si>
  <si>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</si>
  <si>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</si>
  <si>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</si>
  <si>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</si>
  <si>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</si>
  <si>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</si>
  <si>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</si>
  <si>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</si>
  <si>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</si>
  <si>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</si>
  <si>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</si>
  <si>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</si>
  <si>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</si>
  <si>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</si>
  <si>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</si>
  <si>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</si>
  <si>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</si>
  <si>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</si>
  <si>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</si>
  <si>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</si>
  <si>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</si>
  <si>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</si>
  <si>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</si>
  <si>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</si>
  <si>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</si>
  <si>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</si>
  <si>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</si>
  <si>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</si>
  <si>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</si>
  <si>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</si>
  <si>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</si>
  <si>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</si>
  <si>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</si>
  <si>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</si>
  <si>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</si>
  <si>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</si>
  <si>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</si>
  <si>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</si>
  <si>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</si>
  <si>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</si>
  <si>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</si>
  <si>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</si>
  <si>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</si>
  <si>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</si>
  <si>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</si>
  <si>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</si>
  <si>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</si>
  <si>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</si>
  <si>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</si>
  <si>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</si>
  <si>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</si>
  <si>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</si>
  <si>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</si>
  <si>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</si>
  <si>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</si>
  <si>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</si>
  <si>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</si>
  <si>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</si>
  <si>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</si>
  <si>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</si>
  <si>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</si>
  <si>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</si>
  <si>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</si>
  <si>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</si>
  <si>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</si>
  <si>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</si>
  <si>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</si>
  <si>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</si>
  <si>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</si>
  <si>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</si>
  <si>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</si>
  <si>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</si>
  <si>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</si>
  <si>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</si>
  <si>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</si>
  <si>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</si>
  <si>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</si>
  <si>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</si>
  <si>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</si>
  <si>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</si>
  <si>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</si>
  <si>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</si>
  <si>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</si>
  <si>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</si>
  <si>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</si>
  <si>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</si>
  <si>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</si>
  <si>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</si>
  <si>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</si>
  <si>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</si>
  <si>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</si>
  <si>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</si>
  <si>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</si>
  <si>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</si>
  <si>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</si>
  <si>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</si>
  <si>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</si>
  <si>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</si>
  <si>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</si>
  <si>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</si>
  <si>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</si>
  <si>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</si>
  <si>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</si>
  <si>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</si>
  <si>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</si>
  <si>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</si>
  <si>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</si>
  <si>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</si>
  <si>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</si>
  <si>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</si>
  <si>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</si>
  <si>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</si>
  <si>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</si>
  <si>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</si>
  <si>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</si>
  <si>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</si>
  <si>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</si>
  <si>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</si>
  <si>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</si>
  <si>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</si>
  <si>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</si>
  <si>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</si>
  <si>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</si>
  <si>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</si>
  <si>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</si>
  <si>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</si>
  <si>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</si>
  <si>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</si>
  <si>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</si>
  <si>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</si>
  <si>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</si>
  <si>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</si>
  <si>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</si>
  <si>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</si>
  <si>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</si>
  <si>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</si>
  <si>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</si>
  <si>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</si>
  <si>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</si>
  <si>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</si>
  <si>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</si>
  <si>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</si>
  <si>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</si>
  <si>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</si>
  <si>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</si>
  <si>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</si>
  <si>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</si>
  <si>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</si>
  <si>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</si>
  <si>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</si>
  <si>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</si>
  <si>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</si>
  <si>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</si>
  <si>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</si>
  <si>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</si>
  <si>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</si>
  <si>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</si>
  <si>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</si>
  <si>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</si>
  <si>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</si>
  <si>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</si>
  <si>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</si>
  <si>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</si>
  <si>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</si>
  <si>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</si>
  <si>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</si>
  <si>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</si>
  <si>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</si>
  <si>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</si>
  <si>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</si>
  <si>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</si>
  <si>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</si>
  <si>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</si>
  <si>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</si>
  <si>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</si>
  <si>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</si>
  <si>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</si>
  <si>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</si>
  <si>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</si>
  <si>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</si>
  <si>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</si>
  <si>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</si>
  <si>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</si>
  <si>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</si>
  <si>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</si>
  <si>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</si>
  <si>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</si>
  <si>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</si>
  <si>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</si>
  <si>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</si>
  <si>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</si>
  <si>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</si>
  <si>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</si>
  <si>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</si>
  <si>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</si>
  <si>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</si>
  <si>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</si>
  <si>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</si>
  <si>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</si>
  <si>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</si>
  <si>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</si>
  <si>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</si>
  <si>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</si>
  <si>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</si>
  <si>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</si>
  <si>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</si>
  <si>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</si>
  <si>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</si>
  <si>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</si>
  <si>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</si>
  <si>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</si>
  <si>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</si>
  <si>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</si>
  <si>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</si>
  <si>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</si>
  <si>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</si>
  <si>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</si>
  <si>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</si>
  <si>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</si>
  <si>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</si>
  <si>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</si>
  <si>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</si>
  <si>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</si>
  <si>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</si>
  <si>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</si>
  <si>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</si>
  <si>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</si>
  <si>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</si>
  <si>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</si>
  <si>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</si>
  <si>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</si>
  <si>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</si>
  <si>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</si>
  <si>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</si>
  <si>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</si>
  <si>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</si>
  <si>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</si>
  <si>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</si>
  <si>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</si>
  <si>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</si>
  <si>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</si>
  <si>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</si>
  <si>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</si>
  <si>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</si>
  <si>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</si>
  <si>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</si>
  <si>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</si>
  <si>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</si>
  <si>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</si>
  <si>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</si>
  <si>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</si>
  <si>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</si>
  <si>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</si>
  <si>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</si>
  <si>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</si>
  <si>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</si>
  <si>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</si>
  <si>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</si>
  <si>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</si>
  <si>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</si>
  <si>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</si>
  <si>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</si>
  <si>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</si>
  <si>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</si>
  <si>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</si>
  <si>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</si>
  <si>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</si>
  <si>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</si>
  <si>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</si>
  <si>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</si>
  <si>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</si>
  <si>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</si>
  <si>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</si>
  <si>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</si>
  <si>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</si>
  <si>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</si>
  <si>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</si>
  <si>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</si>
  <si>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</si>
  <si>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</si>
  <si>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</si>
  <si>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</si>
  <si>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</si>
  <si>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</si>
  <si>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</si>
  <si>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</si>
  <si>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</si>
  <si>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</si>
  <si>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</si>
  <si>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</si>
  <si>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</si>
  <si>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</si>
  <si>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</si>
  <si>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</si>
  <si>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</si>
  <si>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</si>
  <si>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</si>
  <si>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</si>
  <si>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</si>
  <si>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</si>
  <si>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</si>
  <si>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</si>
  <si>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</si>
  <si>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</si>
  <si>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</si>
  <si>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</si>
  <si>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</si>
  <si>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</si>
  <si>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</si>
  <si>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</si>
  <si>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</si>
  <si>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</si>
  <si>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</si>
  <si>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</si>
  <si>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</si>
  <si>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</si>
  <si>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</si>
  <si>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</si>
  <si>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</si>
  <si>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</si>
  <si>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</si>
  <si>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</si>
  <si>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</si>
  <si>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</si>
  <si>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</si>
  <si>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</si>
  <si>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</si>
  <si>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</si>
  <si>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</si>
  <si>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</si>
  <si>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</si>
  <si>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</si>
  <si>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</si>
  <si>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</si>
  <si>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</si>
  <si>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</si>
  <si>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</si>
  <si>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</si>
  <si>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</si>
  <si>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</si>
  <si>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</si>
  <si>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</si>
  <si>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</si>
  <si>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</si>
  <si>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</si>
  <si>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</si>
  <si>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</si>
  <si>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</si>
  <si>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</si>
  <si>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</si>
  <si>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</si>
  <si>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</si>
  <si>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</si>
  <si>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</si>
  <si>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</si>
  <si>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</si>
  <si>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</si>
  <si>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</si>
  <si>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</si>
  <si>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</si>
  <si>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</si>
  <si>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</si>
  <si>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</si>
  <si>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</si>
  <si>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</si>
  <si>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</si>
  <si>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</si>
  <si>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</si>
  <si>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</si>
  <si>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</si>
  <si>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</si>
  <si>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</si>
  <si>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</si>
  <si>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</si>
  <si>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</si>
  <si>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</si>
  <si>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</si>
  <si>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</si>
  <si>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</si>
  <si>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</si>
  <si>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</si>
  <si>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</si>
  <si>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</si>
  <si>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</si>
  <si>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</si>
  <si>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</si>
  <si>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</si>
  <si>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</si>
  <si>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</si>
  <si>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</si>
  <si>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</si>
  <si>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</si>
  <si>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</si>
  <si>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</si>
  <si>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</si>
  <si>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</si>
  <si>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</si>
  <si>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</si>
  <si>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</si>
  <si>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</si>
  <si>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</si>
  <si>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</si>
  <si>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</si>
  <si>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</si>
  <si>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</si>
  <si>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</si>
  <si>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</si>
  <si>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</si>
  <si>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</si>
  <si>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</si>
  <si>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</si>
  <si>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</si>
  <si>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</si>
  <si>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</si>
  <si>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</si>
  <si>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</si>
  <si>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</si>
  <si>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</si>
  <si>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</si>
  <si>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</si>
  <si>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</si>
  <si>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</si>
  <si>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</si>
  <si>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</si>
  <si>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</si>
  <si>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</si>
  <si>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</si>
  <si>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</si>
  <si>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</si>
  <si>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</si>
  <si>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</si>
  <si>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</si>
  <si>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</si>
  <si>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</si>
  <si>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</si>
  <si>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</si>
  <si>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</si>
  <si>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</si>
  <si>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</si>
  <si>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</si>
  <si>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</si>
  <si>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</si>
  <si>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</si>
  <si>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</si>
  <si>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</si>
  <si>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</si>
  <si>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</si>
  <si>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</si>
  <si>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</si>
  <si>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</si>
  <si>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</si>
  <si>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</si>
  <si>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</si>
  <si>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</si>
  <si>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</si>
  <si>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</si>
  <si>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</si>
  <si>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</si>
  <si>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</si>
  <si>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</si>
  <si>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</si>
  <si>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</si>
  <si>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</si>
  <si>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</si>
  <si>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</si>
  <si>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</si>
  <si>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</si>
  <si>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</si>
  <si>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</si>
  <si>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</si>
  <si>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</si>
  <si>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</si>
  <si>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</si>
  <si>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</si>
  <si>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</si>
  <si>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</si>
  <si>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</si>
  <si>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</si>
  <si>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</si>
  <si>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</si>
  <si>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</si>
  <si>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</si>
  <si>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</si>
  <si>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</si>
  <si>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</si>
  <si>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</si>
  <si>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</si>
  <si>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</si>
  <si>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</si>
  <si>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</si>
  <si>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</si>
  <si>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</si>
  <si>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</si>
  <si>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</si>
  <si>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</si>
  <si>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</si>
  <si>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</si>
  <si>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</si>
  <si>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</si>
  <si>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</si>
  <si>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</si>
  <si>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</si>
  <si>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</si>
  <si>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</si>
  <si>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</si>
  <si>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</si>
  <si>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</si>
  <si>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</si>
  <si>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</si>
  <si>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</si>
  <si>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</si>
  <si>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</si>
  <si>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</si>
  <si>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</si>
  <si>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</si>
  <si>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</si>
  <si>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</si>
  <si>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</si>
  <si>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</si>
  <si>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</si>
  <si>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</si>
  <si>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</si>
  <si>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</si>
  <si>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</si>
  <si>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</si>
  <si>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</si>
  <si>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</si>
  <si>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</si>
  <si>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</si>
  <si>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</si>
  <si>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</si>
  <si>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</si>
  <si>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</si>
  <si>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</si>
  <si>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</si>
  <si>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</si>
  <si>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</si>
  <si>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</si>
  <si>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</si>
  <si>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</si>
  <si>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</si>
  <si>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</si>
  <si>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</si>
  <si>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</si>
  <si>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</si>
  <si>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</si>
  <si>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</si>
  <si>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</si>
  <si>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</si>
  <si>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</si>
  <si>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</si>
  <si>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</si>
  <si>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</si>
  <si>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</si>
  <si>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</si>
  <si>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</si>
  <si>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</si>
  <si>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</si>
  <si>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</si>
  <si>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</si>
  <si>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</si>
  <si>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</si>
  <si>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</si>
  <si>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</si>
  <si>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</si>
  <si>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</si>
  <si>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</si>
  <si>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</si>
  <si>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</si>
  <si>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</si>
  <si>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</si>
  <si>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</si>
  <si>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</si>
  <si>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</si>
  <si>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</si>
  <si>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</si>
  <si>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</si>
  <si>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</si>
  <si>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</si>
  <si>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</si>
  <si>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</si>
  <si>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</si>
  <si>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</si>
  <si>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</si>
  <si>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</si>
  <si>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</si>
  <si>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</si>
  <si>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</si>
  <si>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</si>
  <si>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</si>
  <si>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</si>
  <si>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</si>
  <si>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</si>
  <si>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</si>
  <si>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</si>
  <si>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</si>
  <si>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</si>
  <si>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</si>
  <si>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</si>
  <si>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</si>
  <si>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</si>
  <si>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</si>
  <si>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</si>
  <si>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</si>
  <si>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</si>
  <si>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</si>
  <si>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</si>
  <si>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</si>
  <si>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</si>
  <si>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</si>
  <si>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</si>
  <si>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</si>
  <si>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</si>
  <si>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</si>
  <si>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</si>
  <si>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</si>
  <si>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</si>
  <si>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</si>
  <si>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</si>
  <si>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</si>
  <si>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</si>
  <si>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</si>
  <si>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</si>
  <si>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</si>
  <si>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</si>
  <si>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</si>
  <si>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</si>
  <si>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</si>
  <si>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</si>
  <si>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</si>
  <si>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</si>
  <si>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</si>
  <si>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</si>
  <si>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</si>
  <si>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</si>
  <si>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</si>
  <si>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</si>
  <si>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</si>
  <si>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</si>
  <si>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</si>
  <si>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</si>
  <si>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</si>
  <si>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</si>
  <si>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</si>
  <si>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</si>
  <si>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</si>
  <si>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</si>
  <si>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</si>
  <si>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</si>
  <si>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</si>
  <si>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</si>
  <si>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</si>
  <si>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</si>
  <si>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</si>
  <si>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</si>
  <si>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</si>
  <si>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</si>
  <si>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</si>
  <si>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</si>
  <si>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</si>
  <si>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</si>
  <si>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</si>
  <si>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</si>
  <si>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</si>
  <si>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</si>
  <si>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</si>
  <si>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</si>
  <si>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</si>
  <si>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</si>
  <si>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</si>
  <si>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</si>
  <si>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</si>
  <si>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</si>
  <si>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</si>
  <si>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</si>
  <si>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</si>
  <si>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</si>
  <si>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</si>
  <si>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</si>
  <si>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</si>
  <si>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</si>
  <si>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</si>
  <si>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</si>
  <si>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</si>
  <si>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</si>
  <si>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</si>
  <si>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</si>
  <si>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</si>
  <si>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</si>
  <si>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</si>
  <si>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</si>
  <si>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</si>
  <si>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</si>
  <si>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</si>
  <si>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</si>
  <si>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</si>
  <si>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</si>
  <si>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</si>
  <si>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</si>
  <si>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</si>
  <si>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</si>
  <si>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</si>
  <si>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</si>
  <si>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</si>
  <si>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</si>
  <si>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</si>
  <si>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</si>
  <si>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</si>
  <si>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</si>
  <si>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</si>
  <si>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</si>
  <si>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</si>
  <si>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</si>
  <si>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</si>
  <si>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</si>
  <si>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</si>
  <si>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</si>
  <si>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</si>
  <si>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</si>
  <si>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</si>
  <si>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</si>
  <si>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</si>
  <si>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</si>
  <si>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</si>
  <si>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</si>
  <si>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</si>
  <si>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</si>
  <si>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</si>
  <si>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</si>
  <si>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</si>
  <si>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</si>
  <si>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</si>
  <si>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</si>
  <si>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</si>
  <si>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</si>
  <si>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</si>
  <si>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</si>
  <si>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</si>
  <si>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</si>
  <si>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</si>
  <si>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</si>
  <si>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</si>
  <si>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</si>
  <si>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</si>
  <si>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</si>
  <si>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</si>
  <si>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</si>
  <si>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</si>
  <si>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</si>
  <si>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</si>
  <si>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</si>
  <si>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</si>
  <si>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</si>
  <si>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</si>
  <si>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</si>
  <si>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</si>
  <si>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</si>
  <si>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</si>
  <si>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</si>
  <si>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</si>
  <si>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</si>
  <si>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</si>
  <si>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</si>
  <si>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</si>
  <si>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</si>
  <si>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</si>
  <si>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</si>
  <si>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</si>
  <si>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</si>
  <si>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</si>
  <si>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</si>
  <si>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</si>
  <si>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</si>
  <si>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</si>
  <si>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</si>
  <si>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</si>
  <si>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</si>
  <si>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</si>
  <si>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</si>
  <si>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</si>
  <si>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</si>
  <si>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</si>
  <si>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</si>
  <si>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</si>
  <si>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</si>
  <si>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</si>
  <si>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</si>
  <si>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</si>
  <si>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</si>
  <si>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</si>
  <si>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</si>
  <si>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</si>
  <si>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</si>
  <si>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</si>
  <si>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</si>
  <si>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</si>
  <si>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</si>
  <si>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</si>
  <si>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</si>
  <si>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</si>
  <si>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</si>
  <si>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</si>
  <si>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</si>
  <si>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</si>
  <si>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</si>
  <si>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</si>
  <si>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</si>
  <si>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</si>
  <si>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</si>
  <si>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</si>
  <si>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</si>
  <si>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</si>
  <si>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</si>
  <si>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</si>
  <si>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</si>
  <si>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</si>
  <si>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</si>
  <si>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</si>
  <si>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</si>
  <si>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</si>
  <si>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</si>
  <si>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</si>
  <si>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</si>
  <si>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</si>
  <si>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</si>
  <si>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</si>
  <si>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</si>
  <si>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</si>
  <si>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</si>
  <si>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</si>
  <si>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</si>
  <si>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</si>
  <si>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</si>
  <si>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</si>
  <si>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</si>
  <si>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</si>
  <si>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</si>
  <si>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</si>
  <si>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</si>
  <si>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</si>
  <si>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</si>
  <si>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</si>
  <si>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</si>
  <si>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</si>
  <si>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</si>
  <si>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</si>
  <si>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</si>
  <si>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</si>
  <si>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</si>
  <si>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</si>
  <si>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</si>
  <si>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</si>
  <si>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</si>
  <si>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</si>
  <si>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</si>
  <si>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</si>
  <si>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</si>
  <si>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</si>
  <si>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</si>
  <si>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</si>
  <si>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</si>
  <si>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</si>
  <si>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</si>
  <si>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</si>
  <si>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</si>
  <si>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</si>
  <si>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</si>
  <si>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</si>
  <si>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</si>
  <si>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</si>
  <si>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</si>
  <si>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</si>
  <si>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</si>
  <si>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</si>
  <si>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</si>
  <si>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</si>
  <si>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</si>
  <si>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</si>
  <si>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</si>
  <si>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</si>
  <si>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</si>
  <si>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</si>
  <si>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</si>
  <si>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</si>
  <si>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</si>
  <si>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</si>
  <si>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</si>
  <si>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</si>
  <si>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</si>
  <si>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</si>
  <si>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</si>
  <si>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</si>
  <si>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</si>
  <si>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</si>
  <si>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</si>
  <si>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</si>
  <si>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</si>
  <si>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</si>
  <si>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</si>
  <si>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</si>
  <si>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</si>
  <si>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</si>
  <si>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</si>
  <si>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</si>
  <si>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</si>
  <si>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</si>
  <si>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</si>
  <si>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</si>
  <si>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</si>
  <si>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</si>
  <si>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</si>
  <si>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</si>
  <si>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</si>
  <si>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</si>
  <si>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</si>
  <si>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</si>
  <si>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</si>
  <si>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</si>
  <si>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</si>
  <si>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</si>
  <si>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</si>
  <si>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</si>
  <si>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</si>
  <si>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</si>
  <si>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</si>
  <si>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</si>
  <si>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</si>
  <si>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</si>
  <si>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</si>
  <si>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</si>
  <si>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</si>
  <si>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</si>
  <si>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</si>
  <si>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</si>
  <si>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</si>
  <si>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</si>
  <si>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</si>
  <si>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</si>
  <si>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</si>
  <si>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</si>
  <si>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</si>
  <si>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</si>
  <si>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</si>
  <si>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</si>
  <si>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</si>
  <si>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</si>
  <si>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</si>
  <si>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</si>
  <si>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</si>
  <si>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</si>
  <si>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</si>
  <si>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</si>
  <si>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</si>
  <si>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</si>
  <si>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</si>
  <si>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</si>
  <si>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</si>
  <si>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</si>
  <si>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</si>
  <si>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</si>
  <si>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</si>
  <si>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</si>
  <si>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</si>
  <si>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</si>
  <si>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</si>
  <si>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</si>
  <si>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</si>
  <si>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</si>
  <si>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</si>
  <si>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</si>
  <si>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</si>
  <si>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</si>
  <si>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</si>
  <si>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</si>
  <si>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</si>
  <si>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</si>
  <si>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</si>
  <si>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</si>
  <si>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</si>
  <si>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</si>
  <si>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</si>
  <si>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</si>
  <si>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</si>
  <si>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</si>
  <si>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</si>
  <si>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</si>
  <si>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</si>
  <si>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</si>
  <si>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</si>
  <si>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</si>
  <si>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</si>
  <si>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</si>
  <si>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</si>
  <si>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</si>
  <si>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</si>
  <si>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</si>
  <si>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</si>
  <si>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</si>
  <si>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</si>
  <si>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</si>
  <si>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</si>
  <si>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</si>
  <si>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</si>
  <si>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</si>
  <si>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</si>
  <si>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</si>
  <si>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</si>
  <si>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</si>
  <si>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</si>
  <si>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</si>
  <si>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</si>
  <si>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</si>
  <si>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</si>
  <si>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</si>
  <si>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</si>
  <si>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</si>
  <si>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</si>
  <si>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</si>
  <si>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</si>
  <si>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</si>
  <si>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</si>
  <si>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</si>
  <si>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</si>
  <si>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</si>
  <si>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</si>
  <si>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</si>
  <si>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</si>
  <si>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</si>
  <si>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</si>
  <si>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</si>
  <si>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</si>
  <si>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</si>
  <si>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</si>
  <si>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</si>
  <si>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</si>
  <si>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</si>
  <si>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</si>
  <si>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</si>
  <si>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</si>
  <si>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</si>
  <si>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</si>
  <si>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</si>
  <si>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</si>
  <si>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</si>
  <si>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</si>
  <si>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</si>
  <si>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</si>
  <si>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</si>
  <si>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</si>
  <si>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</si>
  <si>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</si>
  <si>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</si>
  <si>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</si>
  <si>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</si>
  <si>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</si>
  <si>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</si>
  <si>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</si>
  <si>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</si>
  <si>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</si>
  <si>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</si>
  <si>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</si>
  <si>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</si>
  <si>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</si>
  <si>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</si>
  <si>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</si>
  <si>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</si>
  <si>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</si>
  <si>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</si>
  <si>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</si>
  <si>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</si>
  <si>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</si>
  <si>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</si>
  <si>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</si>
  <si>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</si>
  <si>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</si>
  <si>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</si>
  <si>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</si>
  <si>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</si>
  <si>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</si>
  <si>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</si>
  <si>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</si>
  <si>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</si>
  <si>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</si>
  <si>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</si>
  <si>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</si>
  <si>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</si>
  <si>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</si>
  <si>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</si>
  <si>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</si>
  <si>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</si>
  <si>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</si>
  <si>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</si>
  <si>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</si>
  <si>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</si>
  <si>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</si>
  <si>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</si>
  <si>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</si>
  <si>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</si>
  <si>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</si>
  <si>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</si>
  <si>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</si>
  <si>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</si>
  <si>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</si>
  <si>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</si>
  <si>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</si>
  <si>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</si>
  <si>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</si>
  <si>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</si>
  <si>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</si>
  <si>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</si>
  <si>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</si>
  <si>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</si>
  <si>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</si>
  <si>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</si>
  <si>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</si>
  <si>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</si>
  <si>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</si>
  <si>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</si>
  <si>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</si>
  <si>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</si>
  <si>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</si>
  <si>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</si>
  <si>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</si>
  <si>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</si>
  <si>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</si>
  <si>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</si>
  <si>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</si>
  <si>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</si>
  <si>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</si>
  <si>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</si>
  <si>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</si>
  <si>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</si>
  <si>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</si>
  <si>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</si>
  <si>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</si>
  <si>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</si>
  <si>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</si>
  <si>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</si>
  <si>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</si>
  <si>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</si>
  <si>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</si>
  <si>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</si>
  <si>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</si>
  <si>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</si>
  <si>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</si>
  <si>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</si>
  <si>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</si>
  <si>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</si>
  <si>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</si>
  <si>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</si>
  <si>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</si>
  <si>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</si>
  <si>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</si>
  <si>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</si>
  <si>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</si>
  <si>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</si>
  <si>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</si>
  <si>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</si>
  <si>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</si>
  <si>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</si>
  <si>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</si>
  <si>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</si>
  <si>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</si>
  <si>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</si>
  <si>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</si>
  <si>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</si>
  <si>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</si>
  <si>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</si>
  <si>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</si>
  <si>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</si>
  <si>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</si>
  <si>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</si>
  <si>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</si>
  <si>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</si>
  <si>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</si>
  <si>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</si>
  <si>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</si>
  <si>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</si>
  <si>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</si>
  <si>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</si>
  <si>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</si>
  <si>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</si>
  <si>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</si>
  <si>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</si>
  <si>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</si>
  <si>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</si>
  <si>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</si>
  <si>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</si>
  <si>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</si>
  <si>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</si>
  <si>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</si>
  <si>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</si>
  <si>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</si>
  <si>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</si>
  <si>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</si>
  <si>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</si>
  <si>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</si>
  <si>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</si>
  <si>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</si>
  <si>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</si>
  <si>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</si>
  <si>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</si>
  <si>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</si>
  <si>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</si>
  <si>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</si>
  <si>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</si>
  <si>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</si>
  <si>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</si>
  <si>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</si>
  <si>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</si>
  <si>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</si>
  <si>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</si>
  <si>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</si>
  <si>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</si>
  <si>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</si>
  <si>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</si>
  <si>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</si>
  <si>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</si>
  <si>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</si>
  <si>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</si>
  <si>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</si>
  <si>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</si>
  <si>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</si>
  <si>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</si>
  <si>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</si>
  <si>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</si>
  <si>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</si>
  <si>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</si>
  <si>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</si>
  <si>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</si>
  <si>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</si>
  <si>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</si>
  <si>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</si>
  <si>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</si>
  <si>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</si>
  <si>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</si>
  <si>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</si>
  <si>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</si>
  <si>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</si>
  <si>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</si>
  <si>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</si>
  <si>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</si>
  <si>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</si>
  <si>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</si>
  <si>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</si>
  <si>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</si>
  <si>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</si>
  <si>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</si>
  <si>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</si>
  <si>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</si>
  <si>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</si>
  <si>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</si>
  <si>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</si>
  <si>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</si>
  <si>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</si>
  <si>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</si>
  <si>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</si>
  <si>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</si>
  <si>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</si>
  <si>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</si>
  <si>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</si>
  <si>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</si>
  <si>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</si>
  <si>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</si>
  <si>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</si>
  <si>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</si>
  <si>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</si>
  <si>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</si>
  <si>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</si>
  <si>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</si>
  <si>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</si>
  <si>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</si>
  <si>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</si>
  <si>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</si>
  <si>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</si>
  <si>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</si>
  <si>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</si>
  <si>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</si>
  <si>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</si>
  <si>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</si>
  <si>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</si>
  <si>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</si>
  <si>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</si>
  <si>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</si>
  <si>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</si>
  <si>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</si>
  <si>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</si>
  <si>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</si>
  <si>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</si>
  <si>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</si>
  <si>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</si>
  <si>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</si>
  <si>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</si>
  <si>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</si>
  <si>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</si>
  <si>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</si>
  <si>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</si>
  <si>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</si>
  <si>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</si>
  <si>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</si>
  <si>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</si>
  <si>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</si>
  <si>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</si>
  <si>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</si>
  <si>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</si>
  <si>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</si>
  <si>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</si>
  <si>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</si>
  <si>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</si>
  <si>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</si>
  <si>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</si>
  <si>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</si>
  <si>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</si>
  <si>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</si>
  <si>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</si>
  <si>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</si>
  <si>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</si>
  <si>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</si>
  <si>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</si>
  <si>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</si>
  <si>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</si>
  <si>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</si>
  <si>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</si>
  <si>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</si>
  <si>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</si>
  <si>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</si>
  <si>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</si>
  <si>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</si>
  <si>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</si>
  <si>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</si>
  <si>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</si>
  <si>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</si>
  <si>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</si>
  <si>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</si>
  <si>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</si>
  <si>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</si>
  <si>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</si>
  <si>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</si>
  <si>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</si>
  <si>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</si>
  <si>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</si>
  <si>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</si>
  <si>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</si>
  <si>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</si>
  <si>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</si>
  <si>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</si>
  <si>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</si>
  <si>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</si>
  <si>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</si>
  <si>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</si>
  <si>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</si>
  <si>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</si>
  <si>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</si>
  <si>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</si>
  <si>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</si>
  <si>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</si>
  <si>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</si>
  <si>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</si>
  <si>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</si>
  <si>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</si>
  <si>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</si>
  <si>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</si>
  <si>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</si>
  <si>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</si>
  <si>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</si>
  <si>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</si>
  <si>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</si>
  <si>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</si>
  <si>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</si>
  <si>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</si>
  <si>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</si>
  <si>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</si>
  <si>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</si>
  <si>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</si>
  <si>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</si>
  <si>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</si>
  <si>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</si>
  <si>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</si>
  <si>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</si>
  <si>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</si>
  <si>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</si>
  <si>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</si>
  <si>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</si>
  <si>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</si>
  <si>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</si>
  <si>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</si>
  <si>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</si>
  <si>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</si>
  <si>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</si>
  <si>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</si>
  <si>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</si>
  <si>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</si>
  <si>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</si>
  <si>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</si>
  <si>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</si>
  <si>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</si>
  <si>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</si>
  <si>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</si>
  <si>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</si>
  <si>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</si>
  <si>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</si>
  <si>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</si>
  <si>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</si>
  <si>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</si>
  <si>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</si>
  <si>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</si>
  <si>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</si>
  <si>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</si>
  <si>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</si>
  <si>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</si>
  <si>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</si>
  <si>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</si>
  <si>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</si>
  <si>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</si>
  <si>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</si>
  <si>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</si>
  <si>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</si>
  <si>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</si>
  <si>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</si>
  <si>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</si>
  <si>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</si>
  <si>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</si>
  <si>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</si>
  <si>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</si>
  <si>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</si>
  <si>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</si>
  <si>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</si>
  <si>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</si>
  <si>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</si>
  <si>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</si>
  <si>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</si>
  <si>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</si>
  <si>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</si>
  <si>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</si>
  <si>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</si>
  <si>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</si>
  <si>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</si>
  <si>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</si>
  <si>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</si>
  <si>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</si>
  <si>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</si>
  <si>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</si>
  <si>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</si>
  <si>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</si>
  <si>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</si>
  <si>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</si>
  <si>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</si>
  <si>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</si>
  <si>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</si>
  <si>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</si>
  <si>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</si>
  <si>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</si>
  <si>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</si>
  <si>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</si>
  <si>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</si>
  <si>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</si>
  <si>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</si>
  <si>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</si>
  <si>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</si>
  <si>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</si>
  <si>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</si>
  <si>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</si>
  <si>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</si>
  <si>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</si>
  <si>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</si>
  <si>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</si>
  <si>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</si>
  <si>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</si>
  <si>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</si>
  <si>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</si>
  <si>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</si>
  <si>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</si>
  <si>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</si>
  <si>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</si>
  <si>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</si>
  <si>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</si>
  <si>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</si>
  <si>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</si>
  <si>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</si>
  <si>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</si>
  <si>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</si>
  <si>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</si>
  <si>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</si>
  <si>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</si>
  <si>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</si>
  <si>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</si>
  <si>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</si>
  <si>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</si>
  <si>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</si>
  <si>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</si>
  <si>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</si>
  <si>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</si>
  <si>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</si>
  <si>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</si>
  <si>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</si>
  <si>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</si>
  <si>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</si>
  <si>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</si>
  <si>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</si>
  <si>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</si>
  <si>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</si>
  <si>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</si>
  <si>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</si>
  <si>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</si>
  <si>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</si>
  <si>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</si>
  <si>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</si>
  <si>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</si>
  <si>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</si>
  <si>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</si>
  <si>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</si>
  <si>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</si>
  <si>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</si>
  <si>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</si>
  <si>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</si>
  <si>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</si>
  <si>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</si>
  <si>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</si>
  <si>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</si>
  <si>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</si>
  <si>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</si>
  <si>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</si>
  <si>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</si>
  <si>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</si>
  <si>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</si>
  <si>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</si>
  <si>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</si>
  <si>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</si>
  <si>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</si>
  <si>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</si>
  <si>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</si>
  <si>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</si>
  <si>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</si>
  <si>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</si>
  <si>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</si>
  <si>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</si>
  <si>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</si>
  <si>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</si>
  <si>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</si>
  <si>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</si>
  <si>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</si>
  <si>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</si>
  <si>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</si>
  <si>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</si>
  <si>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</si>
  <si>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</si>
  <si>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</si>
  <si>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</si>
  <si>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</si>
  <si>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</si>
  <si>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</si>
  <si>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</si>
  <si>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</si>
  <si>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</si>
  <si>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</si>
  <si>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</si>
  <si>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</si>
  <si>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</si>
  <si>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</si>
  <si>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</si>
  <si>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</si>
  <si>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</si>
  <si>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</si>
  <si>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</si>
  <si>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</si>
  <si>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</si>
  <si>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</si>
  <si>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</si>
  <si>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</si>
  <si>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</si>
  <si>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</si>
  <si>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</si>
  <si>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</si>
  <si>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</si>
  <si>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</si>
  <si>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</si>
  <si>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</si>
  <si>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</si>
  <si>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</si>
  <si>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</si>
  <si>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</si>
  <si>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</si>
  <si>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</si>
  <si>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</si>
  <si>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</si>
  <si>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</si>
  <si>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</si>
  <si>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</si>
  <si>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</si>
  <si>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</si>
  <si>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</si>
  <si>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</si>
  <si>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</si>
  <si>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</si>
  <si>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</si>
  <si>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</si>
  <si>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</si>
  <si>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</si>
  <si>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</si>
  <si>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</si>
  <si>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</si>
  <si>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</si>
  <si>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</si>
  <si>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</si>
  <si>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</si>
  <si>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</si>
  <si>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</si>
  <si>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</si>
  <si>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</si>
  <si>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</si>
  <si>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</si>
  <si>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</si>
  <si>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</si>
  <si>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</si>
  <si>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</si>
  <si>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</si>
  <si>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</si>
  <si>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</si>
  <si>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</si>
  <si>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</si>
  <si>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</si>
  <si>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</si>
  <si>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</si>
  <si>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</si>
  <si>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</si>
  <si>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</si>
  <si>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</si>
  <si>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</si>
  <si>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</si>
  <si>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</si>
  <si>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</si>
  <si>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</si>
  <si>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</si>
  <si>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</si>
  <si>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</si>
  <si>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</si>
  <si>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</si>
  <si>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</si>
  <si>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</si>
  <si>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</si>
  <si>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</si>
  <si>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</si>
  <si>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</si>
  <si>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</si>
  <si>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</si>
  <si>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</si>
  <si>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</si>
  <si>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</si>
  <si>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</si>
  <si>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</si>
  <si>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</si>
  <si>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</si>
  <si>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</si>
  <si>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</si>
  <si>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</si>
  <si>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</si>
  <si>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</si>
  <si>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</si>
  <si>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</si>
  <si>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</si>
  <si>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</si>
  <si>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</si>
  <si>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</si>
  <si>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</si>
  <si>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</si>
  <si>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</si>
  <si>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</si>
  <si>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</si>
  <si>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</si>
  <si>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</si>
  <si>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</si>
  <si>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</si>
  <si>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</si>
  <si>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</si>
  <si>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</si>
  <si>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</si>
  <si>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</si>
  <si>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</si>
  <si>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</si>
  <si>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</si>
  <si>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</si>
  <si>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</si>
  <si>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</si>
  <si>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</si>
  <si>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</si>
  <si>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</si>
  <si>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</si>
  <si>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</si>
  <si>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</si>
  <si>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</si>
  <si>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</si>
  <si>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</si>
  <si>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</si>
  <si>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</si>
  <si>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</si>
  <si>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</si>
  <si>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</si>
  <si>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</si>
  <si>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</si>
  <si>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</si>
  <si>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</si>
  <si>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</si>
  <si>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</si>
  <si>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</si>
  <si>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</si>
  <si>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</si>
  <si>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</si>
  <si>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</si>
  <si>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</si>
  <si>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</si>
  <si>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</si>
  <si>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</si>
  <si>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</si>
  <si>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</si>
  <si>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</si>
  <si>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</si>
  <si>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</si>
  <si>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</si>
  <si>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</si>
  <si>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</si>
  <si>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</si>
  <si>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</si>
  <si>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</si>
  <si>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</si>
  <si>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</si>
  <si>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</si>
  <si>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</si>
  <si>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</si>
  <si>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</si>
  <si>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</si>
  <si>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</si>
  <si>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</si>
  <si>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</si>
  <si>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</si>
  <si>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</si>
  <si>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</si>
  <si>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</si>
  <si>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</si>
  <si>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</si>
  <si>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</si>
  <si>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</si>
  <si>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</si>
  <si>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</si>
  <si>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</si>
  <si>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</si>
  <si>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</si>
  <si>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</si>
  <si>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</si>
  <si>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</si>
  <si>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</si>
  <si>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</si>
  <si>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</si>
  <si>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</si>
  <si>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</si>
  <si>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</si>
  <si>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</si>
  <si>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</si>
  <si>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</si>
  <si>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</si>
  <si>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</si>
  <si>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</si>
  <si>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</si>
  <si>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</si>
  <si>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</si>
  <si>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</si>
  <si>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</si>
  <si>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</si>
  <si>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</si>
  <si>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</si>
  <si>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</si>
  <si>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</si>
  <si>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</si>
  <si>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</si>
  <si>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</si>
  <si>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</si>
  <si>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</si>
  <si>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</si>
  <si>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</si>
  <si>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</si>
  <si>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</si>
  <si>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</si>
  <si>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</si>
  <si>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</si>
  <si>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</si>
  <si>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</si>
  <si>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</si>
  <si>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</si>
  <si>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</si>
  <si>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</si>
  <si>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</si>
  <si>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</si>
  <si>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</si>
  <si>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</si>
  <si>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</si>
  <si>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</si>
  <si>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</si>
  <si>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</si>
  <si>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</si>
  <si>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</si>
  <si>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</si>
  <si>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</si>
  <si>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</si>
  <si>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</si>
  <si>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</si>
  <si>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</si>
  <si>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</si>
  <si>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</si>
  <si>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</si>
  <si>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</si>
  <si>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</si>
  <si>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</si>
  <si>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</si>
  <si>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</si>
  <si>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</si>
  <si>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</si>
  <si>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</si>
  <si>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</si>
  <si>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</si>
  <si>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</si>
  <si>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</si>
  <si>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</si>
  <si>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</si>
  <si>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</si>
  <si>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</si>
  <si>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</si>
  <si>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</si>
  <si>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</si>
  <si>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</si>
  <si>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</si>
  <si>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</si>
  <si>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</si>
  <si>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</si>
  <si>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</si>
  <si>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</si>
  <si>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</si>
  <si>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</si>
  <si>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</si>
  <si>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</si>
  <si>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</si>
  <si>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</si>
  <si>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</si>
  <si>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</si>
  <si>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</si>
  <si>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</si>
  <si>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</si>
  <si>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</si>
  <si>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</si>
  <si>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</si>
  <si>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</si>
  <si>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</si>
  <si>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</si>
  <si>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</si>
  <si>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</si>
  <si>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</si>
  <si>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</si>
  <si>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</si>
  <si>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</si>
  <si>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</si>
  <si>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</si>
  <si>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</si>
  <si>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</si>
  <si>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</si>
  <si>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</si>
  <si>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</si>
  <si>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</si>
  <si>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</si>
  <si>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</si>
  <si>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</si>
  <si>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</si>
  <si>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</si>
  <si>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</si>
  <si>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</si>
  <si>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</si>
  <si>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</si>
  <si>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</si>
  <si>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</si>
  <si>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</si>
  <si>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</si>
  <si>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</si>
  <si>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</si>
  <si>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</si>
  <si>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</si>
  <si>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</si>
  <si>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</si>
  <si>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</si>
  <si>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</si>
  <si>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</si>
  <si>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</si>
  <si>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</si>
  <si>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</si>
  <si>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</si>
  <si>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</si>
  <si>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</si>
  <si>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</si>
  <si>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</si>
  <si>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</si>
  <si>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</si>
  <si>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</si>
  <si>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</si>
  <si>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</si>
  <si>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</si>
  <si>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</si>
  <si>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</si>
  <si>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</si>
  <si>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</si>
  <si>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</si>
  <si>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</si>
  <si>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</si>
  <si>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</si>
  <si>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</si>
  <si>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</si>
  <si>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</si>
  <si>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</si>
  <si>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</si>
  <si>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</si>
  <si>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</si>
  <si>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</si>
  <si>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</si>
  <si>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</si>
  <si>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</si>
  <si>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</si>
  <si>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</si>
  <si>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</si>
  <si>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</si>
  <si>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</si>
  <si>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</si>
  <si>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</si>
  <si>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</si>
  <si>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</si>
  <si>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</si>
  <si>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</si>
  <si>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</si>
  <si>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</si>
  <si>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</si>
  <si>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</si>
  <si>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</si>
  <si>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</si>
  <si>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</si>
  <si>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</si>
  <si>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</si>
  <si>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</si>
  <si>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</si>
  <si>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</si>
  <si>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</si>
  <si>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</si>
  <si>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</si>
  <si>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</si>
  <si>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</si>
  <si>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</si>
  <si>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</si>
  <si>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</si>
  <si>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</si>
  <si>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</si>
  <si>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</si>
  <si>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</si>
  <si>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</si>
  <si>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</si>
  <si>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</si>
  <si>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</si>
  <si>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</si>
  <si>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</si>
  <si>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</si>
  <si>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</si>
  <si>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</si>
  <si>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</si>
  <si>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</si>
  <si>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</si>
  <si>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</si>
  <si>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</si>
  <si>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</si>
  <si>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</si>
  <si>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</si>
  <si>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</si>
  <si>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</si>
  <si>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</si>
  <si>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</si>
  <si>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</si>
  <si>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</si>
  <si>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</si>
  <si>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</si>
  <si>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</si>
  <si>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</si>
  <si>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</si>
  <si>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</si>
  <si>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</si>
  <si>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</si>
  <si>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</si>
  <si>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</si>
  <si>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</si>
  <si>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</si>
  <si>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</si>
  <si>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</si>
  <si>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</si>
  <si>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</si>
  <si>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</si>
  <si>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</si>
  <si>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</si>
  <si>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</si>
  <si>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</si>
  <si>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</si>
  <si>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</si>
  <si>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</si>
  <si>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</si>
  <si>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</si>
  <si>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</si>
  <si>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</si>
  <si>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</si>
  <si>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</si>
  <si>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</si>
  <si>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</si>
  <si>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</si>
  <si>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</si>
  <si>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</si>
  <si>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</si>
  <si>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</si>
  <si>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</si>
  <si>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</si>
  <si>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</si>
  <si>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</si>
  <si>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</si>
  <si>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</si>
  <si>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</si>
  <si>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</si>
  <si>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</si>
  <si>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</si>
  <si>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</si>
  <si>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</si>
  <si>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</si>
  <si>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</si>
  <si>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</si>
  <si>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</si>
  <si>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</si>
  <si>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</si>
  <si>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</si>
  <si>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</si>
  <si>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</si>
  <si>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</si>
  <si>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</si>
  <si>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</si>
  <si>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</si>
  <si>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</si>
  <si>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</si>
  <si>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</si>
  <si>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</si>
  <si>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</si>
  <si>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</si>
  <si>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</si>
  <si>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</si>
  <si>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</si>
  <si>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</si>
  <si>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</si>
  <si>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</si>
  <si>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</si>
  <si>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</si>
  <si>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</si>
  <si>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</si>
  <si>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</si>
  <si>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</si>
  <si>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</si>
  <si>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</si>
  <si>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</si>
  <si>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</si>
  <si>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</si>
  <si>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</si>
  <si>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</si>
  <si>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</si>
  <si>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</si>
  <si>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</si>
  <si>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</si>
  <si>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</si>
  <si>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</si>
  <si>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</si>
  <si>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</si>
  <si>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</si>
  <si>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</si>
  <si>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</si>
  <si>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</si>
  <si>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</si>
  <si>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</si>
  <si>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</si>
  <si>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</si>
  <si>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</si>
  <si>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</si>
  <si>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</si>
  <si>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</si>
  <si>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</si>
  <si>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</si>
  <si>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</si>
  <si>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</si>
  <si>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</si>
  <si>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</si>
  <si>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</si>
  <si>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</si>
  <si>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</si>
  <si>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</si>
  <si>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</si>
  <si>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</si>
  <si>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</si>
  <si>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</si>
  <si>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</si>
  <si>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</si>
  <si>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</si>
  <si>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</si>
  <si>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</si>
  <si>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</si>
  <si>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</si>
  <si>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</si>
  <si>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</si>
  <si>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</si>
  <si>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</si>
  <si>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</si>
  <si>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</si>
  <si>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</si>
  <si>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</si>
  <si>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</si>
  <si>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</si>
  <si>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</si>
  <si>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</si>
  <si>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</si>
  <si>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</si>
  <si>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</si>
  <si>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</si>
  <si>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</si>
  <si>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</si>
  <si>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</si>
  <si>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</si>
  <si>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</si>
  <si>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</si>
  <si>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</si>
  <si>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</si>
  <si>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</si>
  <si>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</si>
  <si>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</si>
  <si>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</si>
  <si>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</si>
  <si>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</si>
  <si>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</si>
  <si>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</si>
  <si>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</si>
  <si>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</si>
  <si>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</si>
  <si>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</si>
  <si>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</si>
  <si>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</si>
  <si>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</si>
  <si>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</si>
  <si>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</si>
  <si>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</si>
  <si>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</si>
  <si>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</si>
  <si>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</si>
  <si>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</si>
  <si>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</si>
  <si>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</si>
  <si>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</si>
  <si>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</si>
  <si>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</si>
  <si>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</si>
  <si>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</si>
  <si>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</si>
  <si>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</si>
  <si>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</si>
  <si>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</si>
  <si>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</si>
  <si>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</si>
  <si>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</si>
  <si>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</si>
  <si>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</si>
  <si>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</si>
  <si>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</si>
  <si>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</si>
  <si>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</si>
  <si>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</si>
  <si>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</si>
  <si>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</si>
  <si>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</si>
  <si>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</si>
  <si>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</si>
  <si>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</si>
  <si>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</si>
  <si>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</si>
  <si>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</si>
  <si>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</si>
  <si>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</si>
  <si>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</si>
  <si>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</si>
  <si>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</si>
  <si>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</si>
  <si>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</si>
  <si>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</si>
  <si>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</si>
  <si>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</si>
  <si>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</si>
  <si>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</si>
  <si>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</si>
  <si>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</si>
  <si>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</si>
  <si>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</si>
  <si>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</si>
  <si>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</si>
  <si>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</si>
  <si>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</si>
  <si>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</si>
  <si>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</si>
  <si>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</si>
  <si>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</si>
  <si>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</si>
  <si>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</si>
  <si>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</si>
  <si>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</si>
  <si>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</si>
  <si>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</si>
  <si>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</si>
  <si>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</si>
  <si>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</si>
  <si>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</si>
  <si>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</si>
  <si>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</si>
  <si>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</si>
  <si>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</si>
  <si>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</si>
  <si>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</si>
  <si>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</si>
  <si>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</si>
  <si>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</si>
  <si>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</si>
  <si>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</si>
  <si>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</si>
  <si>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</si>
  <si>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</si>
  <si>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</si>
  <si>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</si>
  <si>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</si>
  <si>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</si>
  <si>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</si>
  <si>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</si>
  <si>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</si>
  <si>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</si>
  <si>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</si>
  <si>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</si>
  <si>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</si>
  <si>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</si>
  <si>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</si>
  <si>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</si>
  <si>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</si>
  <si>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</si>
  <si>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</si>
  <si>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</si>
  <si>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</si>
  <si>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</si>
  <si>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</si>
  <si>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</si>
  <si>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</si>
  <si>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</si>
  <si>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</si>
  <si>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</si>
  <si>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</si>
  <si>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</si>
  <si>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</si>
  <si>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</si>
  <si>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</si>
  <si>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</si>
  <si>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</si>
  <si>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</si>
  <si>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</si>
  <si>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</si>
  <si>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</si>
  <si>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</si>
  <si>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</si>
  <si>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</si>
  <si>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</si>
  <si>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</si>
  <si>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</si>
  <si>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</si>
  <si>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</si>
  <si>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</si>
  <si>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</si>
  <si>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</si>
  <si>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</si>
  <si>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</si>
  <si>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</si>
  <si>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</si>
  <si>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</si>
  <si>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</si>
  <si>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</si>
  <si>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</si>
  <si>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</si>
  <si>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</si>
  <si>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</si>
  <si>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</si>
  <si>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</si>
  <si>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</si>
  <si>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</si>
  <si>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</si>
  <si>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</si>
  <si>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</si>
  <si>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</si>
  <si>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</si>
  <si>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</si>
  <si>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</si>
  <si>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</si>
  <si>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</si>
  <si>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</si>
  <si>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</si>
  <si>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</si>
  <si>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</si>
  <si>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</si>
  <si>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</si>
  <si>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</si>
  <si>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</si>
  <si>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</si>
  <si>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</si>
  <si>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</si>
  <si>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</si>
  <si>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</si>
  <si>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</si>
  <si>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</si>
  <si>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</si>
  <si>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</si>
  <si>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</si>
  <si>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</si>
  <si>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</si>
  <si>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</si>
  <si>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</si>
  <si>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</si>
  <si>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</si>
  <si>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</si>
  <si>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</si>
  <si>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</si>
  <si>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</si>
  <si>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</si>
  <si>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</si>
  <si>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</si>
  <si>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</si>
  <si>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</si>
  <si>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</si>
  <si>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</si>
  <si>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</si>
  <si>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</si>
  <si>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</si>
  <si>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</si>
  <si>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</si>
  <si>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</si>
  <si>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</si>
  <si>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</si>
  <si>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</si>
  <si>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</si>
  <si>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</si>
  <si>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</si>
  <si>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</si>
  <si>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</si>
  <si>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</si>
  <si>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</si>
  <si>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</si>
  <si>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</si>
  <si>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</si>
  <si>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</si>
  <si>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</si>
  <si>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</si>
  <si>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</si>
  <si>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</si>
  <si>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</si>
  <si>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</si>
  <si>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</si>
  <si>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</si>
  <si>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</si>
  <si>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</si>
  <si>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</si>
  <si>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</si>
  <si>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</si>
  <si>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</si>
  <si>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</si>
  <si>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</si>
  <si>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</si>
  <si>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</si>
  <si>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</si>
  <si>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</si>
  <si>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</si>
  <si>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</si>
  <si>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</si>
  <si>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</si>
  <si>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</si>
  <si>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</si>
  <si>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</si>
  <si>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</si>
  <si>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</si>
  <si>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</si>
  <si>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</si>
  <si>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</si>
  <si>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</si>
  <si>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</si>
  <si>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</si>
  <si>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</si>
  <si>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</si>
  <si>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</si>
  <si>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</si>
  <si>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</si>
  <si>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</si>
  <si>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</si>
  <si>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</si>
  <si>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</si>
  <si>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</si>
  <si>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</si>
  <si>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</si>
  <si>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</si>
  <si>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</si>
  <si>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</si>
  <si>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</si>
  <si>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</si>
  <si>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</si>
  <si>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</si>
  <si>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</si>
  <si>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</si>
  <si>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</si>
  <si>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</si>
  <si>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</si>
  <si>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</si>
  <si>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</si>
  <si>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</si>
  <si>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</si>
  <si>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</si>
  <si>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</si>
  <si>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</si>
  <si>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</si>
  <si>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</si>
  <si>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</si>
  <si>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</si>
  <si>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</si>
  <si>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</si>
  <si>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</si>
  <si>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</si>
  <si>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</si>
  <si>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</si>
  <si>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</si>
  <si>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</si>
  <si>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</si>
  <si>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</si>
  <si>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</si>
  <si>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</si>
  <si>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</si>
  <si>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</si>
  <si>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</si>
  <si>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</si>
  <si>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</si>
  <si>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</si>
  <si>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</si>
  <si>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</si>
  <si>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</si>
  <si>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</si>
  <si>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</si>
  <si>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</si>
  <si>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</si>
  <si>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</si>
  <si>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</si>
  <si>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</si>
  <si>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</si>
  <si>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</si>
  <si>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</si>
  <si>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</si>
  <si>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</si>
  <si>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</si>
  <si>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</si>
  <si>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</si>
  <si>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</si>
  <si>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</si>
  <si>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</si>
  <si>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</si>
  <si>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</si>
  <si>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</si>
  <si>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</si>
  <si>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</si>
  <si>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</si>
  <si>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</si>
  <si>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</si>
  <si>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</si>
  <si>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</si>
  <si>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</si>
  <si>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</si>
  <si>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</si>
  <si>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</si>
  <si>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</si>
  <si>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</si>
  <si>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</si>
  <si>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</si>
  <si>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</si>
  <si>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</si>
  <si>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</si>
  <si>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</si>
  <si>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</si>
  <si>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</si>
  <si>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</si>
  <si>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</si>
  <si>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</si>
  <si>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</si>
  <si>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</si>
  <si>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</si>
  <si>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</si>
  <si>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</si>
  <si>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</si>
  <si>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</si>
  <si>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</si>
  <si>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</si>
  <si>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</si>
  <si>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</si>
  <si>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</si>
  <si>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</si>
  <si>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</si>
  <si>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</si>
  <si>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</si>
  <si>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</si>
  <si>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</si>
  <si>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</si>
  <si>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</si>
  <si>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</si>
  <si>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</si>
  <si>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</si>
  <si>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</si>
  <si>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</si>
  <si>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</si>
  <si>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</si>
  <si>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</si>
  <si>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</si>
  <si>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</si>
  <si>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</si>
  <si>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</si>
  <si>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</si>
  <si>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</si>
  <si>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</si>
  <si>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</si>
  <si>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</si>
  <si>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</si>
  <si>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</si>
  <si>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</si>
  <si>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</si>
  <si>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</si>
  <si>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</si>
  <si>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</si>
  <si>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</si>
  <si>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</si>
  <si>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</si>
  <si>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</si>
  <si>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</si>
  <si>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</si>
  <si>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</si>
  <si>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</si>
  <si>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</si>
  <si>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</si>
  <si>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</si>
  <si>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</si>
  <si>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</si>
  <si>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</si>
  <si>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</si>
  <si>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</si>
  <si>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</si>
  <si>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</si>
  <si>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</si>
  <si>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</si>
  <si>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</si>
  <si>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</si>
  <si>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</si>
  <si>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</si>
  <si>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</si>
  <si>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</si>
  <si>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</si>
  <si>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</si>
  <si>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</si>
  <si>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</si>
  <si>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</si>
  <si>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</si>
  <si>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</si>
  <si>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</si>
  <si>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</si>
  <si>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</si>
  <si>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</si>
  <si>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</si>
  <si>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</si>
  <si>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</si>
  <si>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</si>
  <si>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</si>
  <si>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</si>
  <si>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</si>
  <si>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</si>
  <si>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</si>
  <si>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</si>
  <si>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</si>
  <si>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</si>
  <si>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</si>
  <si>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</si>
  <si>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</si>
  <si>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</si>
  <si>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</si>
  <si>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</si>
  <si>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</si>
  <si>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</si>
  <si>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</si>
  <si>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</si>
  <si>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</si>
  <si>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</si>
  <si>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</si>
  <si>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</si>
  <si>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</si>
  <si>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</si>
  <si>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</si>
  <si>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</si>
  <si>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</si>
  <si>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</si>
  <si>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</si>
  <si>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</si>
  <si>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</si>
  <si>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</si>
  <si>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</si>
  <si>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</si>
  <si>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</si>
  <si>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</si>
  <si>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</si>
  <si>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</si>
  <si>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</si>
  <si>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</si>
  <si>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</si>
  <si>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</si>
  <si>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</si>
  <si>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</si>
  <si>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</si>
  <si>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</si>
  <si>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</si>
  <si>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</si>
  <si>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</si>
  <si>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</si>
  <si>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</si>
  <si>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</si>
  <si>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</si>
  <si>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</si>
  <si>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</si>
  <si>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</si>
  <si>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</si>
  <si>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</si>
  <si>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</si>
  <si>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</si>
  <si>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</si>
  <si>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</si>
  <si>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</si>
  <si>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</si>
  <si>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</si>
  <si>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</si>
  <si>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</si>
  <si>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</si>
  <si>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</si>
  <si>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</si>
  <si>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</si>
  <si>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</si>
  <si>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</si>
  <si>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</si>
  <si>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</si>
  <si>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</si>
  <si>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</si>
  <si>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</si>
  <si>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</si>
  <si>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</si>
  <si>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</si>
  <si>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</si>
  <si>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</si>
  <si>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</si>
  <si>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</si>
  <si>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</si>
  <si>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</si>
  <si>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</si>
  <si>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</si>
  <si>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</si>
  <si>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</si>
  <si>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</si>
  <si>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</si>
  <si>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</si>
  <si>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</si>
  <si>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</si>
  <si>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</si>
  <si>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</si>
  <si>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</si>
  <si>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</si>
  <si>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</si>
  <si>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</si>
  <si>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</si>
  <si>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</si>
  <si>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</si>
  <si>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</si>
  <si>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</si>
  <si>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</si>
  <si>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</si>
  <si>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</si>
  <si>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</si>
  <si>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</si>
  <si>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</si>
  <si>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</si>
  <si>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</si>
  <si>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</si>
  <si>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</si>
  <si>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</si>
  <si>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</si>
  <si>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</si>
  <si>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</si>
  <si>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</si>
  <si>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</si>
  <si>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</si>
  <si>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</si>
  <si>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</si>
  <si>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</si>
  <si>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</si>
  <si>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</si>
  <si>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</si>
  <si>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</si>
  <si>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</si>
  <si>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</si>
  <si>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</si>
  <si>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</si>
  <si>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</si>
  <si>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</si>
  <si>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</si>
  <si>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</si>
  <si>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</si>
  <si>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</si>
  <si>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</si>
  <si>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</si>
  <si>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</si>
  <si>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</si>
  <si>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</si>
  <si>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</si>
  <si>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</si>
  <si>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</si>
  <si>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</si>
  <si>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</si>
  <si>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</si>
  <si>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</si>
  <si>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</si>
  <si>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</si>
  <si>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</si>
  <si>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</si>
  <si>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</si>
  <si>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</si>
  <si>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</si>
  <si>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</si>
  <si>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</si>
  <si>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</si>
  <si>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</si>
  <si>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</si>
  <si>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</si>
  <si>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</si>
  <si>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</si>
  <si>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</si>
  <si>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</si>
  <si>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</si>
  <si>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</si>
  <si>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</si>
  <si>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</si>
  <si>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</si>
  <si>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</si>
  <si>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</si>
  <si>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</si>
  <si>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</si>
  <si>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</si>
  <si>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</si>
  <si>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</si>
  <si>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</si>
  <si>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</si>
  <si>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</si>
  <si>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</si>
  <si>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</si>
  <si>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</si>
  <si>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</si>
  <si>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</si>
  <si>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</si>
  <si>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</si>
  <si>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</si>
  <si>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</si>
  <si>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</si>
  <si>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</si>
  <si>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</si>
  <si>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</si>
  <si>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</si>
  <si>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</si>
  <si>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</si>
  <si>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</si>
  <si>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</si>
  <si>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</si>
  <si>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</si>
  <si>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</si>
  <si>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</si>
  <si>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</si>
  <si>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</si>
  <si>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</si>
  <si>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</si>
  <si>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</si>
  <si>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</si>
  <si>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</si>
  <si>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</si>
  <si>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</si>
  <si>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</si>
  <si>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</si>
  <si>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</si>
  <si>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</si>
  <si>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</si>
  <si>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</si>
  <si>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</si>
  <si>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</si>
  <si>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</si>
  <si>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</si>
  <si>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</si>
  <si>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</si>
  <si>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</si>
  <si>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</si>
  <si>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</si>
  <si>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</si>
  <si>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</si>
  <si>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</si>
  <si>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</si>
  <si>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</si>
  <si>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</si>
  <si>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</si>
  <si>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</si>
  <si>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</si>
  <si>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</si>
  <si>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</si>
  <si>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</si>
  <si>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</si>
  <si>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</si>
  <si>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</si>
  <si>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</si>
  <si>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</si>
  <si>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</si>
  <si>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</si>
  <si>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</si>
  <si>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</si>
  <si>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</si>
  <si>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</si>
  <si>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</si>
  <si>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</si>
  <si>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</si>
  <si>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</si>
  <si>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</si>
  <si>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</si>
  <si>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</si>
  <si>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</si>
  <si>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</si>
  <si>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</si>
  <si>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</si>
  <si>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</si>
  <si>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</si>
  <si>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</si>
  <si>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</si>
  <si>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</si>
  <si>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</si>
  <si>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</si>
  <si>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</si>
  <si>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</si>
  <si>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</si>
  <si>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</si>
  <si>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</si>
  <si>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</si>
  <si>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</si>
  <si>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</si>
  <si>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</si>
  <si>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</si>
  <si>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</si>
  <si>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</si>
  <si>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</si>
  <si>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</si>
  <si>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</si>
  <si>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</si>
  <si>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</si>
  <si>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</si>
  <si>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</si>
  <si>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</si>
  <si>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</si>
  <si>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</si>
  <si>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</si>
  <si>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</si>
  <si>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</si>
  <si>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</si>
  <si>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</si>
  <si>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</si>
  <si>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</si>
  <si>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</si>
  <si>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</si>
  <si>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</si>
  <si>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</si>
  <si>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</si>
  <si>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</si>
  <si>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</si>
  <si>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</si>
  <si>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</si>
  <si>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</si>
  <si>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</si>
  <si>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</si>
  <si>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</si>
  <si>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</si>
  <si>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</si>
  <si>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</si>
  <si>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</si>
  <si>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</si>
  <si>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</si>
  <si>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</si>
  <si>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</si>
  <si>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</si>
  <si>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</si>
  <si>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</si>
  <si>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</si>
  <si>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</si>
  <si>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</si>
  <si>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</si>
  <si>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</si>
  <si>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</si>
  <si>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</si>
  <si>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</si>
  <si>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</si>
  <si>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</si>
  <si>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</si>
  <si>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</si>
  <si>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</si>
  <si>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</si>
  <si>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</si>
  <si>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</si>
  <si>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</si>
  <si>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</si>
  <si>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</si>
  <si>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</si>
  <si>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</si>
  <si>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</si>
  <si>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</si>
  <si>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</si>
  <si>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</si>
  <si>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</si>
  <si>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</si>
  <si>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</si>
  <si>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</si>
  <si>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</si>
  <si>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</si>
  <si>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</si>
  <si>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</si>
  <si>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</si>
  <si>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</si>
  <si>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</si>
  <si>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</si>
  <si>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</si>
  <si>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</si>
  <si>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</si>
  <si>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</si>
  <si>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</si>
  <si>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</si>
  <si>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</si>
  <si>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</si>
  <si>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</si>
  <si>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</si>
  <si>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</si>
  <si>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</si>
  <si>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</si>
  <si>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</si>
  <si>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</si>
  <si>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</si>
  <si>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</si>
  <si>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</si>
  <si>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</si>
  <si>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</si>
  <si>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</si>
  <si>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</si>
  <si>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</si>
  <si>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</si>
  <si>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</si>
  <si>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</si>
  <si>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</si>
  <si>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</si>
  <si>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</si>
  <si>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</si>
  <si>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</si>
  <si>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</si>
  <si>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</si>
  <si>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</si>
  <si>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</si>
  <si>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</si>
  <si>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</si>
  <si>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</si>
  <si>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</si>
  <si>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</si>
  <si>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</si>
  <si>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</si>
  <si>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</si>
  <si>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</si>
  <si>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</si>
  <si>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</si>
  <si>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</si>
  <si>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</si>
  <si>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</si>
  <si>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</si>
  <si>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</si>
  <si>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</si>
  <si>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</si>
  <si>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</si>
  <si>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</si>
  <si>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</si>
  <si>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</si>
  <si>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</si>
  <si>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</si>
  <si>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</si>
  <si>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</si>
  <si>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</si>
  <si>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</si>
  <si>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</si>
  <si>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</si>
  <si>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</si>
  <si>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</si>
  <si>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</si>
  <si>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</si>
  <si>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</si>
  <si>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</si>
  <si>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</si>
  <si>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</si>
  <si>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</si>
  <si>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</si>
  <si>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</si>
  <si>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</si>
  <si>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</si>
  <si>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</si>
  <si>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</si>
  <si>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</si>
  <si>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</si>
  <si>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</si>
  <si>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</si>
  <si>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</si>
  <si>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</si>
  <si>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</si>
  <si>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</si>
  <si>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</si>
  <si>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</si>
  <si>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</si>
  <si>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</si>
  <si>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</si>
  <si>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</si>
  <si>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</si>
  <si>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</si>
  <si>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</si>
  <si>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</si>
  <si>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</si>
  <si>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</si>
  <si>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</si>
  <si>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</si>
  <si>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</si>
  <si>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</si>
  <si>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</si>
  <si>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</si>
  <si>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</si>
  <si>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</si>
  <si>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</si>
  <si>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</si>
  <si>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</si>
  <si>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</si>
  <si>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</si>
  <si>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</si>
  <si>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</si>
  <si>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</si>
  <si>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</si>
  <si>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</si>
  <si>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</si>
  <si>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</si>
  <si>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</si>
  <si>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</si>
  <si>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</si>
  <si>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</si>
  <si>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</si>
  <si>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</si>
  <si>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</si>
  <si>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</si>
  <si>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</si>
  <si>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</si>
  <si>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</si>
  <si>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</si>
  <si>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</si>
  <si>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</si>
  <si>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</si>
  <si>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</si>
  <si>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</si>
  <si>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</si>
  <si>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</si>
  <si>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</si>
  <si>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</si>
  <si>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</si>
  <si>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</si>
  <si>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</si>
  <si>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</si>
  <si>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</si>
  <si>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</si>
  <si>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</si>
  <si>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</si>
  <si>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</si>
  <si>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</si>
  <si>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</si>
  <si>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</si>
  <si>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</si>
  <si>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</si>
  <si>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</si>
  <si>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</si>
  <si>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</si>
  <si>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</si>
  <si>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</si>
  <si>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</si>
  <si>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</si>
  <si>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</si>
  <si>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</si>
  <si>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</si>
  <si>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</si>
  <si>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</si>
  <si>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</si>
  <si>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</si>
  <si>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</si>
  <si>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</si>
  <si>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</si>
  <si>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</si>
  <si>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</si>
  <si>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</si>
  <si>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</si>
  <si>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</si>
  <si>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</si>
  <si>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</si>
  <si>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</si>
  <si>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</si>
  <si>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</si>
  <si>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</si>
  <si>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</si>
  <si>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</si>
  <si>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</si>
  <si>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</si>
  <si>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</si>
  <si>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</si>
  <si>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</si>
  <si>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</si>
  <si>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</si>
  <si>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</si>
  <si>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</si>
  <si>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</si>
  <si>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</si>
  <si>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</si>
  <si>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</si>
  <si>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</si>
  <si>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</si>
  <si>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</si>
  <si>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</si>
  <si>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</si>
  <si>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</si>
  <si>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</si>
  <si>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</si>
  <si>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</si>
  <si>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</si>
  <si>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</si>
  <si>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</si>
  <si>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</si>
  <si>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</si>
  <si>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</si>
  <si>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</si>
  <si>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</si>
  <si>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</si>
  <si>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</si>
  <si>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</si>
  <si>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</si>
  <si>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</si>
  <si>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</si>
  <si>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</si>
  <si>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</si>
  <si>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</si>
  <si>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</si>
  <si>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</si>
  <si>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</si>
  <si>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</si>
  <si>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</si>
  <si>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</si>
  <si>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</si>
  <si>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</si>
  <si>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</si>
  <si>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</si>
  <si>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</si>
  <si>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</si>
  <si>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</si>
  <si>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</si>
  <si>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</si>
  <si>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</si>
  <si>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</si>
  <si>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</si>
  <si>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</si>
  <si>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</si>
  <si>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</si>
  <si>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</si>
  <si>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</si>
  <si>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</si>
  <si>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</si>
  <si>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</si>
  <si>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</si>
  <si>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</si>
  <si>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</si>
  <si>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</si>
  <si>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</si>
  <si>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</si>
  <si>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</si>
  <si>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</si>
  <si>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</si>
  <si>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</si>
  <si>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</si>
  <si>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</si>
  <si>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</si>
  <si>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</si>
  <si>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</si>
  <si>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</si>
  <si>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</si>
  <si>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</si>
  <si>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</si>
  <si>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</si>
  <si>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</si>
  <si>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</si>
  <si>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</si>
  <si>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</si>
  <si>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</si>
  <si>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</si>
  <si>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</si>
  <si>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</si>
  <si>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</si>
  <si>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</si>
  <si>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</si>
  <si>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</si>
  <si>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</si>
  <si>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</si>
  <si>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</si>
  <si>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</si>
  <si>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</si>
  <si>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</si>
  <si>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</si>
  <si>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</si>
  <si>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</si>
  <si>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</si>
  <si>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</si>
  <si>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</si>
  <si>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</si>
  <si>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</si>
  <si>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</si>
  <si>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</si>
  <si>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</si>
  <si>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</si>
  <si>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</si>
  <si>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</si>
  <si>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</si>
  <si>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</si>
  <si>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</si>
  <si>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</si>
  <si>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</si>
  <si>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</si>
  <si>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</si>
  <si>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</si>
  <si>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</si>
  <si>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</si>
  <si>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</si>
  <si>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</si>
  <si>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</si>
  <si>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</si>
  <si>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</si>
  <si>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</si>
  <si>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</si>
  <si>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</si>
  <si>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</si>
  <si>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</si>
  <si>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</si>
  <si>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</si>
  <si>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</si>
  <si>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</si>
  <si>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</si>
  <si>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</si>
  <si>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</si>
  <si>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</si>
  <si>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</si>
  <si>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</si>
  <si>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</si>
  <si>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</si>
  <si>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</si>
  <si>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</si>
  <si>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</si>
  <si>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</si>
  <si>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</si>
  <si>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</si>
  <si>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</si>
  <si>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</si>
  <si>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</si>
  <si>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</si>
  <si>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</si>
  <si>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</si>
  <si>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</si>
  <si>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</si>
  <si>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</si>
  <si>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</si>
  <si>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</si>
  <si>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</si>
  <si>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</si>
  <si>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</si>
  <si>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</si>
  <si>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</si>
  <si>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</si>
  <si>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</si>
  <si>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</si>
  <si>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</si>
  <si>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</si>
  <si>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</si>
  <si>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</si>
  <si>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</si>
  <si>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</si>
  <si>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</si>
  <si>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</si>
  <si>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</si>
  <si>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</si>
  <si>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</si>
  <si>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</si>
  <si>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</si>
  <si>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</si>
  <si>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</si>
  <si>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</si>
  <si>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</si>
  <si>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</si>
  <si>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</si>
  <si>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</si>
  <si>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</si>
  <si>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</si>
  <si>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</si>
  <si>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</si>
  <si>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</si>
  <si>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</si>
  <si>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</si>
  <si>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</si>
  <si>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</si>
  <si>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</si>
  <si>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</si>
  <si>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</si>
  <si>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</si>
  <si>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</si>
  <si>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</si>
  <si>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</si>
  <si>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</si>
  <si>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</si>
  <si>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</si>
  <si>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</si>
  <si>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</si>
  <si>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</si>
  <si>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</si>
  <si>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</si>
  <si>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</si>
  <si>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</si>
  <si>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</si>
  <si>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</si>
  <si>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</si>
  <si>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</si>
  <si>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</si>
  <si>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</si>
  <si>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</si>
  <si>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</si>
  <si>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</si>
  <si>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</si>
  <si>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</si>
  <si>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</si>
  <si>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</si>
  <si>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</si>
  <si>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</si>
  <si>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</si>
  <si>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</si>
  <si>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</si>
  <si>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</si>
  <si>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</si>
  <si>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</si>
  <si>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</si>
  <si>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</si>
  <si>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</si>
  <si>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</si>
  <si>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</si>
  <si>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</si>
  <si>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</si>
  <si>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</si>
  <si>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</si>
  <si>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</si>
  <si>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</si>
  <si>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</si>
  <si>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</si>
  <si>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</si>
  <si>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</si>
  <si>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</si>
  <si>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</si>
  <si>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</si>
  <si>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</si>
  <si>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</si>
  <si>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</si>
  <si>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</si>
  <si>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</si>
  <si>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</si>
  <si>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</si>
  <si>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</si>
  <si>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</si>
  <si>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</si>
  <si>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</si>
  <si>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</si>
  <si>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</si>
  <si>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</si>
  <si>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</si>
  <si>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</si>
  <si>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</si>
  <si>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</si>
  <si>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</si>
  <si>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</si>
  <si>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</si>
  <si>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</si>
  <si>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</si>
  <si>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</si>
  <si>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</si>
  <si>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</si>
  <si>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</si>
  <si>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</si>
  <si>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</si>
  <si>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</si>
  <si>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</si>
  <si>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</si>
  <si>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</si>
  <si>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</si>
  <si>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</si>
  <si>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</si>
  <si>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</si>
  <si>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</si>
  <si>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</si>
  <si>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</si>
  <si>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</si>
  <si>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</si>
  <si>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</si>
  <si>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</si>
  <si>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</si>
  <si>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</si>
  <si>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</si>
  <si>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</si>
  <si>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</si>
  <si>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</si>
  <si>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</si>
  <si>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</si>
  <si>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</si>
  <si>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</si>
  <si>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</si>
  <si>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</si>
  <si>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</si>
  <si>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</si>
  <si>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</si>
  <si>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</si>
  <si>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</si>
  <si>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</si>
  <si>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</si>
  <si>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</si>
  <si>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</si>
  <si>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</si>
  <si>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</si>
  <si>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</si>
  <si>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</si>
  <si>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</si>
  <si>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</si>
  <si>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</si>
  <si>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</si>
  <si>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</si>
  <si>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</si>
  <si>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</si>
  <si>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</si>
  <si>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</si>
  <si>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</si>
  <si>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</si>
  <si>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</si>
  <si>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</si>
  <si>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</si>
  <si>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</si>
  <si>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</si>
  <si>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</si>
  <si>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</si>
  <si>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</si>
  <si>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</si>
  <si>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</si>
  <si>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</si>
  <si>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</si>
  <si>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</si>
  <si>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</si>
  <si>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</si>
  <si>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</si>
  <si>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</si>
  <si>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</si>
  <si>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</si>
  <si>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</si>
  <si>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</si>
  <si>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</si>
  <si>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</si>
  <si>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</si>
  <si>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</si>
  <si>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</si>
  <si>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</si>
  <si>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</si>
  <si>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</si>
  <si>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</si>
  <si>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</si>
  <si>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</si>
  <si>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</si>
  <si>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</si>
  <si>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</si>
  <si>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</si>
  <si>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</si>
  <si>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</si>
  <si>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</si>
  <si>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</si>
  <si>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</si>
  <si>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</si>
  <si>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</si>
  <si>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</si>
  <si>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</si>
  <si>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</si>
  <si>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</si>
  <si>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</si>
  <si>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</si>
  <si>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</si>
  <si>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</si>
  <si>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</si>
  <si>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</si>
  <si>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</si>
  <si>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</si>
  <si>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</si>
  <si>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</si>
  <si>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</si>
  <si>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</si>
  <si>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</si>
  <si>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</si>
  <si>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</si>
  <si>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</si>
  <si>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</si>
  <si>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</si>
  <si>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</si>
  <si>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</si>
  <si>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</si>
  <si>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</si>
  <si>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</si>
  <si>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</si>
  <si>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</si>
  <si>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</si>
  <si>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</si>
  <si>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</si>
  <si>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</si>
  <si>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</si>
  <si>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</si>
  <si>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</si>
  <si>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</si>
  <si>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</si>
  <si>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</si>
  <si>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</si>
  <si>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</si>
  <si>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</si>
  <si>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</si>
  <si>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</si>
  <si>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</si>
  <si>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</si>
  <si>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</si>
  <si>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</si>
  <si>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</si>
  <si>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</si>
  <si>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</si>
  <si>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</si>
  <si>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</si>
  <si>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</si>
  <si>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</si>
  <si>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</si>
  <si>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</si>
  <si>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</si>
  <si>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</si>
  <si>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</si>
  <si>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</si>
  <si>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</si>
  <si>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</si>
  <si>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</si>
  <si>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</si>
  <si>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</si>
  <si>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</si>
  <si>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</si>
  <si>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</si>
  <si>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</si>
  <si>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</si>
  <si>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</si>
  <si>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</si>
  <si>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</si>
  <si>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</si>
  <si>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</si>
  <si>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</si>
  <si>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</si>
  <si>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</si>
  <si>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</si>
  <si>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</si>
  <si>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</si>
  <si>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</si>
  <si>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</si>
  <si>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</si>
  <si>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</si>
  <si>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</si>
  <si>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</si>
  <si>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</si>
  <si>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</si>
  <si>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</si>
  <si>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</si>
  <si>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</si>
  <si>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</si>
  <si>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</si>
  <si>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</si>
  <si>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</si>
  <si>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</si>
  <si>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</si>
  <si>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</si>
  <si>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</si>
  <si>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</si>
  <si>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</si>
  <si>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</si>
  <si>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</si>
  <si>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</si>
  <si>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</si>
  <si>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</si>
  <si>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</si>
  <si>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</si>
  <si>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</si>
  <si>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</si>
  <si>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</si>
  <si>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</si>
  <si>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</si>
  <si>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</si>
  <si>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</si>
  <si>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</si>
  <si>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</si>
  <si>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</si>
  <si>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</si>
  <si>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</si>
  <si>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</si>
  <si>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</si>
  <si>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</si>
  <si>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</si>
  <si>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</si>
  <si>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</si>
  <si>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</si>
  <si>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</si>
  <si>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</si>
  <si>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</si>
  <si>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</si>
  <si>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</si>
  <si>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</si>
  <si>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</si>
  <si>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</si>
  <si>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</si>
  <si>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</si>
  <si>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</si>
  <si>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</si>
  <si>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</si>
  <si>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</si>
  <si>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</si>
  <si>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</si>
  <si>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</si>
  <si>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</si>
  <si>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</si>
  <si>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</si>
  <si>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</si>
  <si>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</si>
  <si>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</si>
  <si>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</si>
  <si>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</si>
  <si>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</si>
  <si>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</si>
  <si>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</si>
  <si>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</si>
  <si>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</si>
  <si>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</si>
  <si>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</si>
  <si>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</si>
  <si>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</si>
  <si>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</si>
  <si>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</si>
  <si>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</si>
  <si>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</si>
  <si>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</si>
  <si>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</si>
  <si>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</si>
  <si>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</si>
  <si>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</si>
  <si>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</si>
  <si>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</si>
  <si>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</si>
  <si>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</si>
  <si>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</si>
  <si>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</si>
  <si>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</si>
  <si>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</si>
  <si>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</si>
  <si>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</si>
  <si>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</si>
  <si>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</si>
  <si>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</si>
  <si>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</si>
  <si>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</si>
  <si>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</si>
  <si>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</si>
  <si>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</si>
  <si>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</si>
  <si>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</si>
  <si>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</si>
  <si>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</si>
  <si>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</si>
  <si>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</si>
  <si>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</si>
  <si>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</si>
  <si>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</si>
  <si>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</si>
  <si>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</si>
  <si>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</si>
  <si>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</si>
  <si>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</si>
  <si>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</si>
  <si>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</si>
  <si>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</si>
  <si>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</si>
  <si>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</si>
  <si>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</si>
  <si>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</si>
  <si>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</si>
  <si>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</si>
  <si>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</si>
  <si>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</si>
  <si>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</si>
  <si>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</si>
  <si>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</si>
  <si>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</si>
  <si>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</si>
  <si>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</si>
  <si>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</si>
  <si>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</si>
  <si>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</si>
  <si>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</si>
  <si>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</si>
  <si>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</si>
  <si>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</si>
  <si>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</si>
  <si>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</si>
  <si>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</si>
  <si>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</si>
  <si>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</si>
  <si>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</si>
  <si>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</si>
  <si>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</si>
  <si>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</si>
  <si>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</si>
  <si>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</si>
  <si>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</si>
  <si>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</si>
  <si>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</si>
  <si>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</si>
  <si>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</si>
  <si>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</si>
  <si>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</si>
  <si>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</si>
  <si>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</si>
  <si>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</si>
  <si>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</si>
  <si>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</si>
  <si>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</si>
  <si>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</si>
  <si>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</si>
  <si>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</si>
  <si>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</si>
  <si>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</si>
  <si>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</si>
  <si>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</si>
  <si>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</si>
  <si>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</si>
  <si>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</si>
  <si>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</si>
  <si>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</si>
  <si>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</si>
  <si>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</si>
  <si>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</si>
  <si>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</si>
  <si>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</si>
  <si>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</si>
  <si>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</si>
  <si>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</si>
  <si>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</si>
  <si>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</si>
  <si>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</si>
  <si>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</si>
  <si>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</si>
  <si>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</si>
  <si>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</si>
  <si>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</si>
  <si>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</si>
  <si>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</si>
  <si>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</si>
  <si>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</si>
  <si>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</si>
  <si>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</si>
  <si>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</si>
  <si>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</si>
  <si>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</si>
  <si>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</si>
  <si>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</si>
  <si>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</si>
  <si>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</si>
  <si>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</si>
  <si>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</si>
  <si>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</si>
  <si>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</si>
  <si>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</si>
  <si>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</si>
  <si>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</si>
  <si>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</si>
  <si>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</si>
  <si>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</si>
  <si>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</si>
  <si>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</si>
  <si>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</si>
  <si>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</si>
  <si>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</si>
  <si>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</si>
  <si>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</si>
  <si>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</si>
  <si>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</si>
  <si>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</si>
  <si>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</si>
  <si>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</si>
  <si>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</si>
  <si>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</si>
  <si>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</si>
  <si>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</si>
  <si>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</si>
  <si>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</si>
  <si>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</si>
  <si>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</si>
  <si>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</si>
  <si>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</si>
  <si>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</si>
  <si>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</si>
  <si>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</si>
  <si>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</si>
  <si>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</si>
  <si>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</si>
  <si>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</si>
  <si>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</si>
  <si>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</si>
  <si>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</si>
  <si>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</si>
  <si>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</si>
  <si>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</si>
  <si>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</si>
  <si>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</si>
  <si>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</si>
  <si>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</si>
  <si>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</si>
  <si>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</si>
  <si>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</si>
  <si>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</si>
  <si>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</si>
  <si>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</si>
  <si>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</si>
  <si>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</si>
  <si>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</si>
  <si>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</si>
  <si>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</si>
  <si>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</si>
  <si>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</si>
  <si>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</si>
  <si>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</si>
  <si>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</si>
  <si>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</si>
  <si>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</si>
  <si>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</si>
  <si>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</si>
  <si>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</si>
  <si>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</si>
  <si>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</si>
  <si>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</si>
  <si>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</si>
  <si>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</si>
  <si>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</si>
  <si>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</si>
  <si>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</si>
  <si>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</si>
  <si>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</si>
  <si>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</si>
  <si>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</si>
  <si>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</si>
  <si>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</si>
  <si>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</si>
  <si>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</si>
  <si>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</si>
  <si>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</si>
  <si>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</si>
  <si>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</si>
  <si>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</si>
  <si>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</si>
  <si>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</si>
  <si>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</si>
  <si>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</si>
  <si>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</si>
  <si>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</si>
  <si>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</si>
  <si>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</si>
  <si>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</si>
  <si>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</si>
  <si>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</si>
  <si>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</si>
  <si>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</si>
  <si>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</si>
  <si>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</si>
  <si>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</si>
  <si>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</si>
  <si>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</si>
  <si>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</si>
  <si>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</si>
  <si>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</si>
  <si>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</si>
  <si>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</si>
  <si>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</si>
  <si>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</si>
  <si>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</si>
  <si>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</si>
  <si>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</si>
  <si>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</si>
  <si>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</si>
  <si>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</si>
  <si>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</si>
  <si>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</si>
  <si>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</si>
  <si>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</si>
  <si>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</si>
  <si>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</si>
  <si>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</si>
  <si>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</si>
  <si>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</si>
  <si>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</si>
  <si>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</si>
  <si>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</si>
  <si>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</si>
  <si>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</si>
  <si>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</si>
  <si>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</si>
  <si>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</si>
  <si>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</si>
  <si>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</si>
  <si>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</si>
  <si>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</si>
  <si>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</si>
  <si>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</si>
  <si>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</si>
  <si>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</si>
  <si>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</si>
  <si>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</si>
  <si>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</si>
  <si>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</si>
  <si>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</si>
  <si>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</si>
  <si>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</si>
  <si>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</si>
  <si>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</si>
  <si>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</si>
  <si>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</si>
  <si>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</si>
  <si>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</si>
  <si>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</si>
  <si>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</si>
  <si>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</si>
  <si>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</si>
  <si>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</si>
  <si>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</si>
  <si>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</si>
  <si>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</si>
  <si>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</si>
  <si>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</si>
  <si>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</si>
  <si>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</si>
  <si>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</si>
  <si>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</si>
  <si>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</si>
  <si>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</si>
  <si>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</si>
  <si>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</si>
  <si>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</si>
  <si>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</si>
  <si>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</si>
  <si>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</si>
  <si>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</si>
  <si>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</si>
  <si>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</si>
  <si>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</si>
  <si>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</si>
  <si>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</si>
  <si>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</si>
  <si>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</si>
  <si>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</si>
  <si>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</si>
  <si>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</si>
  <si>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</si>
  <si>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</si>
  <si>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</si>
  <si>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</si>
  <si>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</si>
  <si>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</si>
  <si>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</si>
  <si>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</si>
  <si>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</si>
  <si>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</si>
  <si>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</si>
  <si>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</si>
  <si>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</si>
  <si>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</si>
  <si>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</si>
  <si>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</si>
  <si>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</si>
  <si>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</si>
  <si>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</si>
  <si>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</si>
  <si>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</si>
  <si>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</si>
  <si>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</si>
  <si>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</si>
  <si>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</si>
  <si>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</si>
  <si>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</si>
  <si>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</si>
  <si>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</si>
  <si>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</si>
  <si>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</si>
  <si>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</si>
  <si>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</si>
  <si>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</si>
  <si>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</si>
  <si>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</si>
  <si>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</si>
  <si>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</si>
  <si>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</si>
  <si>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</si>
  <si>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</si>
  <si>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</si>
  <si>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</si>
  <si>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</si>
  <si>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</si>
  <si>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</si>
  <si>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</si>
  <si>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</si>
  <si>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</si>
  <si>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</si>
  <si>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</si>
  <si>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</si>
  <si>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</si>
  <si>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</si>
  <si>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</si>
  <si>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</si>
  <si>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</si>
  <si>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</si>
  <si>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</si>
  <si>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</si>
  <si>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</si>
  <si>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</si>
  <si>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</si>
  <si>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</si>
  <si>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</si>
  <si>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</si>
  <si>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</si>
  <si>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</si>
  <si>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</si>
  <si>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</si>
  <si>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</si>
  <si>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</si>
  <si>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</si>
  <si>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</si>
  <si>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</si>
  <si>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</si>
  <si>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</si>
  <si>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</si>
  <si>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</si>
  <si>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</si>
  <si>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</si>
  <si>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</si>
  <si>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</si>
  <si>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</si>
  <si>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</si>
  <si>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</si>
  <si>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</si>
  <si>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</si>
  <si>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</si>
  <si>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</si>
  <si>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</si>
  <si>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</si>
  <si>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</si>
  <si>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</si>
  <si>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</si>
  <si>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</si>
  <si>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</si>
  <si>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</si>
  <si>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</si>
  <si>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</si>
  <si>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</si>
  <si>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</si>
  <si>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</si>
  <si>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</si>
  <si>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</si>
  <si>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</si>
  <si>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</si>
  <si>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</si>
  <si>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</si>
  <si>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</si>
  <si>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</si>
  <si>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</si>
  <si>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</si>
  <si>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</si>
  <si>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</si>
  <si>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</si>
  <si>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</si>
  <si>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</si>
  <si>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</si>
  <si>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</si>
  <si>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</si>
  <si>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</si>
  <si>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</si>
  <si>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</si>
  <si>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</si>
  <si>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</si>
  <si>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</si>
  <si>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</si>
  <si>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</si>
  <si>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</si>
  <si>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</si>
  <si>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</si>
  <si>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</si>
  <si>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</si>
  <si>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</si>
  <si>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</si>
  <si>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</si>
  <si>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</si>
  <si>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</si>
  <si>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</si>
  <si>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</si>
  <si>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</si>
  <si>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</si>
  <si>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</si>
  <si>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</si>
  <si>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</si>
  <si>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</si>
  <si>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</si>
  <si>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</si>
  <si>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</si>
  <si>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</si>
  <si>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</si>
  <si>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</si>
  <si>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</si>
  <si>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</si>
  <si>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</si>
  <si>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</si>
  <si>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</si>
  <si>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</si>
  <si>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</si>
  <si>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</si>
  <si>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</si>
  <si>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</si>
  <si>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</si>
  <si>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</si>
  <si>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</si>
  <si>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</si>
  <si>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</si>
  <si>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</si>
  <si>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</si>
  <si>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</si>
  <si>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</si>
  <si>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</si>
  <si>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</si>
  <si>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</si>
  <si>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</si>
  <si>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</si>
  <si>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</si>
  <si>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</si>
  <si>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</si>
  <si>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</si>
  <si>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</si>
  <si>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</si>
  <si>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</si>
  <si>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</si>
  <si>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</si>
  <si>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</si>
  <si>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</si>
  <si>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</si>
  <si>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</si>
  <si>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</si>
  <si>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</si>
  <si>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</si>
  <si>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</si>
  <si>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</si>
  <si>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</si>
  <si>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</si>
  <si>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</si>
  <si>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</si>
  <si>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</si>
  <si>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</si>
  <si>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</si>
  <si>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</si>
  <si>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</si>
  <si>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</si>
  <si>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</si>
  <si>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</si>
  <si>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</si>
  <si>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</si>
  <si>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</si>
  <si>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</si>
  <si>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</si>
  <si>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</si>
  <si>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</si>
  <si>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</si>
  <si>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</si>
  <si>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</si>
  <si>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</si>
  <si>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</si>
  <si>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</si>
  <si>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</si>
  <si>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</si>
  <si>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</si>
  <si>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</si>
  <si>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</si>
  <si>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</si>
  <si>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</si>
  <si>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</si>
  <si>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</si>
  <si>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</si>
  <si>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</si>
  <si>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</si>
  <si>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</si>
  <si>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</si>
  <si>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</si>
  <si>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</si>
  <si>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</si>
  <si>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</si>
  <si>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</si>
  <si>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</si>
  <si>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</si>
  <si>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</si>
  <si>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</si>
  <si>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</si>
  <si>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</si>
  <si>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</si>
  <si>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</si>
  <si>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</si>
  <si>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</si>
  <si>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</si>
  <si>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</si>
  <si>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</si>
  <si>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</si>
  <si>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</si>
  <si>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</si>
  <si>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</si>
  <si>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</si>
  <si>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</si>
  <si>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</si>
  <si>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</si>
  <si>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</si>
  <si>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</si>
  <si>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</si>
  <si>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</si>
  <si>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</si>
  <si>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</si>
  <si>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</si>
  <si>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</si>
  <si>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</si>
  <si>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</si>
  <si>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</si>
  <si>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</si>
  <si>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</si>
  <si>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</si>
  <si>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</si>
  <si>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</si>
  <si>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</si>
  <si>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</si>
  <si>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</si>
  <si>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</si>
  <si>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</si>
  <si>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</si>
  <si>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</si>
  <si>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</si>
  <si>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</si>
  <si>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</si>
  <si>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</si>
  <si>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</si>
  <si>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</si>
  <si>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</si>
  <si>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</si>
  <si>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</si>
  <si>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</si>
  <si>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</si>
  <si>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</si>
  <si>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</si>
  <si>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</si>
  <si>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</si>
  <si>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</si>
  <si>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</si>
  <si>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</si>
  <si>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</si>
  <si>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</si>
  <si>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</si>
  <si>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</si>
  <si>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</si>
  <si>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</si>
  <si>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</si>
  <si>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</si>
  <si>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</si>
  <si>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</si>
  <si>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</si>
  <si>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</si>
  <si>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</si>
  <si>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</si>
  <si>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</si>
  <si>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</si>
  <si>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</si>
  <si>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</si>
  <si>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</si>
  <si>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</si>
  <si>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</si>
  <si>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</si>
  <si>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</si>
  <si>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</si>
  <si>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</si>
  <si>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</si>
  <si>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</si>
  <si>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</si>
  <si>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</si>
  <si>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</si>
  <si>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</si>
  <si>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</si>
  <si>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</si>
  <si>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</si>
  <si>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</si>
  <si>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</si>
  <si>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</si>
  <si>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</si>
  <si>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</si>
  <si>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</si>
  <si>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</si>
  <si>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</si>
  <si>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</si>
  <si>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</si>
  <si>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</si>
  <si>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</si>
  <si>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</si>
  <si>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</si>
  <si>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</si>
  <si>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</si>
  <si>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</si>
  <si>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</si>
  <si>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</si>
  <si>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</si>
  <si>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</si>
  <si>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</si>
  <si>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</si>
  <si>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</si>
  <si>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</si>
  <si>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</si>
  <si>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</si>
  <si>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</si>
  <si>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</si>
  <si>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</si>
  <si>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</si>
  <si>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</si>
  <si>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</si>
  <si>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</si>
  <si>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</si>
  <si>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</si>
  <si>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</si>
  <si>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</si>
  <si>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</si>
  <si>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</si>
  <si>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</si>
  <si>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</si>
  <si>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</si>
  <si>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</si>
  <si>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</si>
  <si>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</si>
  <si>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</si>
  <si>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</si>
  <si>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</si>
  <si>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</si>
  <si>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</si>
  <si>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</si>
  <si>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</si>
  <si>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</si>
  <si>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</si>
  <si>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</si>
  <si>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</si>
  <si>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</si>
  <si>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</si>
  <si>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</si>
  <si>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</si>
  <si>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</si>
  <si>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</si>
  <si>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</si>
  <si>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</si>
  <si>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</si>
  <si>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</si>
  <si>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</si>
  <si>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</si>
  <si>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</si>
  <si>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</si>
  <si>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</si>
  <si>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</si>
  <si>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</si>
  <si>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</si>
  <si>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</si>
  <si>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</si>
  <si>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</si>
  <si>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</si>
  <si>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</si>
  <si>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</si>
  <si>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</si>
  <si>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</si>
  <si>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</si>
  <si>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</si>
  <si>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</si>
  <si>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</si>
  <si>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</si>
  <si>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</si>
  <si>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</si>
  <si>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</si>
  <si>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</si>
  <si>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</si>
  <si>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</si>
  <si>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</si>
  <si>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</si>
  <si>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</si>
  <si>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</si>
  <si>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</si>
  <si>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</si>
  <si>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</si>
  <si>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</si>
  <si>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</si>
  <si>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</si>
  <si>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</si>
  <si>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</si>
  <si>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</si>
  <si>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</si>
  <si>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</si>
  <si>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</si>
  <si>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</si>
  <si>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</si>
  <si>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</si>
  <si>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</si>
  <si>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</si>
  <si>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</si>
  <si>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</si>
  <si>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</si>
  <si>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</si>
  <si>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</si>
  <si>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</si>
  <si>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</si>
  <si>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</si>
  <si>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</si>
  <si>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</si>
  <si>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</si>
  <si>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</si>
  <si>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</si>
  <si>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</si>
  <si>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</si>
  <si>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</si>
  <si>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</si>
  <si>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</si>
  <si>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</si>
  <si>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</si>
  <si>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</si>
  <si>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</si>
  <si>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</si>
  <si>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</si>
  <si>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</si>
  <si>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</si>
  <si>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</si>
  <si>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</si>
  <si>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</si>
  <si>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</si>
  <si>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</si>
  <si>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</si>
  <si>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</si>
  <si>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</si>
  <si>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</si>
  <si>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</si>
  <si>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</si>
  <si>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</si>
  <si>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</si>
  <si>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</si>
  <si>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</si>
  <si>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</si>
  <si>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</si>
  <si>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</si>
  <si>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</si>
  <si>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</si>
  <si>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</si>
  <si>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</si>
  <si>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</si>
  <si>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</si>
  <si>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</si>
  <si>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</si>
  <si>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</si>
  <si>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</si>
  <si>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</si>
  <si>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</si>
  <si>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</si>
  <si>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</si>
  <si>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</si>
  <si>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</si>
  <si>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</si>
  <si>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</si>
  <si>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</si>
  <si>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</si>
  <si>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</si>
  <si>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</si>
  <si>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</si>
  <si>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</si>
  <si>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</si>
  <si>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</si>
  <si>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</si>
  <si>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</si>
  <si>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</si>
  <si>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</si>
  <si>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</si>
  <si>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</si>
  <si>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</si>
  <si>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</si>
  <si>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</si>
  <si>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</si>
  <si>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</si>
  <si>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</si>
  <si>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</si>
  <si>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</si>
  <si>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</si>
  <si>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</si>
  <si>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</si>
  <si>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</si>
  <si>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</si>
  <si>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</si>
  <si>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</si>
  <si>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</si>
  <si>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</si>
  <si>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</si>
  <si>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</si>
  <si>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</si>
  <si>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</si>
  <si>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</si>
  <si>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</si>
  <si>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</si>
  <si>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</si>
  <si>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</si>
  <si>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</si>
  <si>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</si>
  <si>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</si>
  <si>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</si>
  <si>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</si>
  <si>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</si>
  <si>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</si>
  <si>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</si>
  <si>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</si>
  <si>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</si>
  <si>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</si>
  <si>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</si>
  <si>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</si>
  <si>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</si>
  <si>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</si>
  <si>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</si>
  <si>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</si>
  <si>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</si>
  <si>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</si>
  <si>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</si>
  <si>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</si>
  <si>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</si>
  <si>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</si>
  <si>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</si>
  <si>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</si>
  <si>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</si>
  <si>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</si>
  <si>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</si>
  <si>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</si>
  <si>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</si>
  <si>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</si>
  <si>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</si>
  <si>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</si>
  <si>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</si>
  <si>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</si>
  <si>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</si>
  <si>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</si>
  <si>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</si>
  <si>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</si>
  <si>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</si>
  <si>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</si>
  <si>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</si>
  <si>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</si>
  <si>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</si>
  <si>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</si>
  <si>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</si>
  <si>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</si>
  <si>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</si>
  <si>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</si>
  <si>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</si>
  <si>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</si>
  <si>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</si>
  <si>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</si>
  <si>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</si>
  <si>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</si>
  <si>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</si>
  <si>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</si>
  <si>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</si>
  <si>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</si>
  <si>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</si>
  <si>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</si>
  <si>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</si>
  <si>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</si>
  <si>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</si>
  <si>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</si>
  <si>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</si>
  <si>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</si>
  <si>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</si>
  <si>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</si>
  <si>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</si>
  <si>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</si>
  <si>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</si>
  <si>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</si>
  <si>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</si>
  <si>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</si>
  <si>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</si>
  <si>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</si>
  <si>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</si>
  <si>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</si>
  <si>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</si>
  <si>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</si>
  <si>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</si>
  <si>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</si>
  <si>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</si>
  <si>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</si>
  <si>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</si>
  <si>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</si>
  <si>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</si>
  <si>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</si>
  <si>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</si>
  <si>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</si>
  <si>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</si>
  <si>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</si>
  <si>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</si>
  <si>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</si>
  <si>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</si>
  <si>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</si>
  <si>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</si>
  <si>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</si>
  <si>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</si>
  <si>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</si>
  <si>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</si>
  <si>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</si>
  <si>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</si>
  <si>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</si>
  <si>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</si>
  <si>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</si>
  <si>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</si>
  <si>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</si>
  <si>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</si>
  <si>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</si>
  <si>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</si>
  <si>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</si>
  <si>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</si>
  <si>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</si>
  <si>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</si>
  <si>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</si>
  <si>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</si>
  <si>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</si>
  <si>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</si>
  <si>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</si>
  <si>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</si>
  <si>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</si>
  <si>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</si>
  <si>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</si>
  <si>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</si>
  <si>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</si>
  <si>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</si>
  <si>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</si>
  <si>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</si>
  <si>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</si>
  <si>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</si>
  <si>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</si>
  <si>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</si>
  <si>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</si>
  <si>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</si>
  <si>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</si>
  <si>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</si>
  <si>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</si>
  <si>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</si>
  <si>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</si>
  <si>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</si>
  <si>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</si>
  <si>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</si>
  <si>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</si>
  <si>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</si>
  <si>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</si>
  <si>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</si>
  <si>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</si>
  <si>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</si>
  <si>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</si>
  <si>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</si>
  <si>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</si>
  <si>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</si>
  <si>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</si>
  <si>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</si>
  <si>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</si>
  <si>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</si>
  <si>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</si>
  <si>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</si>
  <si>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</si>
  <si>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</si>
  <si>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</si>
  <si>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</si>
  <si>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</si>
  <si>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</si>
  <si>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</si>
  <si>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</si>
  <si>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</si>
  <si>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</si>
  <si>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</si>
  <si>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</si>
  <si>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</si>
  <si>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</si>
  <si>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</si>
  <si>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</si>
  <si>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</si>
  <si>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</si>
  <si>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</si>
  <si>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</si>
  <si>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</si>
  <si>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</si>
  <si>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</si>
  <si>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</si>
  <si>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</si>
  <si>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</si>
  <si>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</si>
  <si>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</si>
  <si>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</si>
  <si>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</si>
  <si>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</si>
  <si>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</si>
  <si>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</si>
  <si>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</si>
  <si>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</si>
  <si>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</si>
  <si>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</si>
  <si>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</si>
  <si>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</si>
  <si>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</si>
  <si>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</si>
  <si>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</si>
  <si>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</si>
  <si>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</si>
  <si>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</si>
  <si>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</si>
  <si>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</si>
  <si>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</si>
  <si>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</si>
  <si>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</si>
  <si>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</si>
  <si>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</si>
  <si>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</si>
  <si>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</si>
  <si>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</si>
  <si>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</si>
  <si>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</si>
  <si>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</si>
  <si>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</si>
  <si>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</si>
  <si>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</si>
  <si>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</si>
  <si>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</si>
  <si>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</si>
  <si>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</si>
  <si>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</si>
  <si>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</si>
  <si>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</si>
  <si>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</si>
  <si>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</si>
  <si>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</si>
  <si>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</si>
  <si>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</si>
  <si>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</si>
  <si>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</si>
  <si>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</si>
  <si>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</si>
  <si>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</si>
  <si>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</si>
  <si>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</si>
  <si>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</si>
  <si>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</si>
  <si>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</si>
  <si>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</si>
  <si>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</si>
  <si>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</si>
  <si>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</si>
  <si>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</si>
  <si>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</si>
  <si>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</si>
  <si>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</si>
  <si>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</si>
  <si>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</si>
  <si>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</si>
  <si>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</si>
  <si>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</si>
  <si>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</si>
  <si>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</si>
  <si>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</si>
  <si>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</si>
  <si>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</si>
  <si>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</si>
  <si>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</si>
  <si>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</si>
  <si>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</si>
  <si>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</si>
  <si>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</si>
  <si>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</si>
  <si>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</si>
  <si>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</si>
  <si>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</si>
  <si>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</si>
  <si>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</si>
  <si>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</si>
  <si>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</si>
  <si>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</si>
  <si>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</si>
  <si>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</si>
  <si>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</si>
  <si>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</si>
  <si>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</si>
  <si>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</si>
  <si>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</si>
  <si>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</si>
  <si>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</si>
  <si>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</si>
  <si>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</si>
  <si>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</si>
  <si>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</si>
  <si>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</si>
  <si>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</si>
  <si>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</si>
  <si>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</si>
  <si>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</si>
  <si>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</si>
  <si>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</si>
  <si>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</si>
  <si>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</si>
  <si>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</si>
  <si>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</si>
  <si>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</si>
  <si>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</si>
  <si>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</si>
  <si>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</si>
  <si>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</si>
  <si>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</si>
  <si>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</si>
  <si>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</si>
  <si>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</si>
  <si>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</si>
  <si>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</si>
  <si>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</si>
  <si>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</si>
  <si>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</si>
  <si>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</si>
  <si>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</si>
  <si>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</si>
  <si>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</si>
  <si>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</si>
  <si>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</si>
  <si>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</si>
  <si>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</si>
  <si>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</si>
  <si>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</si>
  <si>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</si>
  <si>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</si>
  <si>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</si>
  <si>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</si>
  <si>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</si>
  <si>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</si>
  <si>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</si>
  <si>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</si>
  <si>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</si>
  <si>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</si>
  <si>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</si>
  <si>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</si>
  <si>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</si>
  <si>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</si>
  <si>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</si>
  <si>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</si>
  <si>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</si>
  <si>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</si>
  <si>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</si>
  <si>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</si>
  <si>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</si>
  <si>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</si>
  <si>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</si>
  <si>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</si>
  <si>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</si>
  <si>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</si>
  <si>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</si>
  <si>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</si>
  <si>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</si>
  <si>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</si>
  <si>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</si>
  <si>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</si>
  <si>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</si>
  <si>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</si>
  <si>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</si>
  <si>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</si>
  <si>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</si>
  <si>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</si>
  <si>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</si>
  <si>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</si>
  <si>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</si>
  <si>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</si>
  <si>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</si>
  <si>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</si>
  <si>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</si>
  <si>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</si>
  <si>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</si>
  <si>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</si>
  <si>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</si>
  <si>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</si>
  <si>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</si>
  <si>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</si>
  <si>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</si>
  <si>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</si>
  <si>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</si>
  <si>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</si>
  <si>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</si>
  <si>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</si>
  <si>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</si>
  <si>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</si>
  <si>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</si>
  <si>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</si>
  <si>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</si>
  <si>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</si>
  <si>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</si>
  <si>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</si>
  <si>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</si>
  <si>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</si>
  <si>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</si>
  <si>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</si>
  <si>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</si>
  <si>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</si>
  <si>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</si>
  <si>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</si>
  <si>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</si>
  <si>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</si>
  <si>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</si>
  <si>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</si>
  <si>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</si>
  <si>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</si>
  <si>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</si>
  <si>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</si>
  <si>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</si>
  <si>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</si>
  <si>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</si>
  <si>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</si>
  <si>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</si>
  <si>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</si>
  <si>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</si>
  <si>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</si>
  <si>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</si>
  <si>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</si>
  <si>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</si>
  <si>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</si>
  <si>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</si>
  <si>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</si>
  <si>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</si>
  <si>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</si>
  <si>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</si>
  <si>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</si>
  <si>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</si>
  <si>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</si>
  <si>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</si>
  <si>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</si>
  <si>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</si>
  <si>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</si>
  <si>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</si>
  <si>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</si>
  <si>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</si>
  <si>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</si>
  <si>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</si>
  <si>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</si>
  <si>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</si>
  <si>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</si>
  <si>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</si>
  <si>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</si>
  <si>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</si>
  <si>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</si>
  <si>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</si>
  <si>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</si>
  <si>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</si>
  <si>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</si>
  <si>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</si>
  <si>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</si>
  <si>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</si>
  <si>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</si>
  <si>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</si>
  <si>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</si>
  <si>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</si>
  <si>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</si>
  <si>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</si>
  <si>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</si>
  <si>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</si>
  <si>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</si>
  <si>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</si>
  <si>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</si>
  <si>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</si>
  <si>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</si>
  <si>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</si>
  <si>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</si>
  <si>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</si>
  <si>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</si>
  <si>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</si>
  <si>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</si>
  <si>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</si>
  <si>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</si>
  <si>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</si>
  <si>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</si>
  <si>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</si>
  <si>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</si>
  <si>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</si>
  <si>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</si>
  <si>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</si>
  <si>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</si>
  <si>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</si>
  <si>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</si>
  <si>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</si>
  <si>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</si>
  <si>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</si>
  <si>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</si>
  <si>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</si>
  <si>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</si>
  <si>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</si>
  <si>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</si>
  <si>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</si>
  <si>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</si>
  <si>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</si>
  <si>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</si>
  <si>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</si>
  <si>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</si>
  <si>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</si>
  <si>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</si>
  <si>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</si>
  <si>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</si>
  <si>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</si>
  <si>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</si>
  <si>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</si>
  <si>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</si>
  <si>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</si>
  <si>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</si>
  <si>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</si>
  <si>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</si>
  <si>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</si>
  <si>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</si>
  <si>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</si>
  <si>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</si>
  <si>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</si>
  <si>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</si>
  <si>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</si>
  <si>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</si>
  <si>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</si>
  <si>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</si>
  <si>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</si>
  <si>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</si>
  <si>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</si>
  <si>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</si>
  <si>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</si>
  <si>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</si>
  <si>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</si>
  <si>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</si>
  <si>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</si>
  <si>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</si>
  <si>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</si>
  <si>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</si>
  <si>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</si>
  <si>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</si>
  <si>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</si>
  <si>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</si>
  <si>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</si>
  <si>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</si>
  <si>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</si>
  <si>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</si>
  <si>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</si>
  <si>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</si>
  <si>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</si>
  <si>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</si>
  <si>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</si>
  <si>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</si>
  <si>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</si>
  <si>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</si>
  <si>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</si>
  <si>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</si>
  <si>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</si>
  <si>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</si>
  <si>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</si>
  <si>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</si>
  <si>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</si>
  <si>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</si>
  <si>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</si>
  <si>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</si>
  <si>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</si>
  <si>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</si>
  <si>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</si>
  <si>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</si>
  <si>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</si>
  <si>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</si>
  <si>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</si>
  <si>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</si>
  <si>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</si>
  <si>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</si>
  <si>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</si>
  <si>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</si>
  <si>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</si>
  <si>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</si>
  <si>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</si>
  <si>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</si>
  <si>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</si>
  <si>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</si>
  <si>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</si>
  <si>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</si>
  <si>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</si>
  <si>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</si>
  <si>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</si>
  <si>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</si>
  <si>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</si>
  <si>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</si>
  <si>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</si>
  <si>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</si>
  <si>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</si>
  <si>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</si>
  <si>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</si>
  <si>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</si>
  <si>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</si>
  <si>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</si>
  <si>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</si>
  <si>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</si>
  <si>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</si>
  <si>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</si>
  <si>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</si>
  <si>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</si>
  <si>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</si>
  <si>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</si>
  <si>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</si>
  <si>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</si>
  <si>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</si>
  <si>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</si>
  <si>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</si>
  <si>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</si>
  <si>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</si>
  <si>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</si>
  <si>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</si>
  <si>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</si>
  <si>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</si>
  <si>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</si>
  <si>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</si>
  <si>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</si>
  <si>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</si>
  <si>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</si>
  <si>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</si>
  <si>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</si>
  <si>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</si>
  <si>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</si>
  <si>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</si>
  <si>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</si>
  <si>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</si>
  <si>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</si>
  <si>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</si>
  <si>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</si>
  <si>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</si>
  <si>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</si>
  <si>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</si>
  <si>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</si>
  <si>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</si>
  <si>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</si>
  <si>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</si>
  <si>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</si>
  <si>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</si>
  <si>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</si>
  <si>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</si>
  <si>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</si>
  <si>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</si>
  <si>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</si>
  <si>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</si>
  <si>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</si>
  <si>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</si>
  <si>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</si>
  <si>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</si>
  <si>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</si>
  <si>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</si>
  <si>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</si>
  <si>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</si>
  <si>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</si>
  <si>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</si>
  <si>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</si>
  <si>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</si>
  <si>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</si>
  <si>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</si>
  <si>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</si>
  <si>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</si>
  <si>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</si>
  <si>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</si>
  <si>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</si>
  <si>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</si>
  <si>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</si>
  <si>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</si>
  <si>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</si>
  <si>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</si>
  <si>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</si>
  <si>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</si>
  <si>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</si>
  <si>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</si>
  <si>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</si>
  <si>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</si>
  <si>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</si>
  <si>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</si>
  <si>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</si>
  <si>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</si>
  <si>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</si>
  <si>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</si>
  <si>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</si>
  <si>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</si>
  <si>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</si>
  <si>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</si>
  <si>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</si>
  <si>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</si>
  <si>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</si>
  <si>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</si>
  <si>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</si>
  <si>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</si>
  <si>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</si>
  <si>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</si>
  <si>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</si>
  <si>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</si>
  <si>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</si>
  <si>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</si>
  <si>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</si>
  <si>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</si>
  <si>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</si>
  <si>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</si>
  <si>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</si>
  <si>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</si>
  <si>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</si>
  <si>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</si>
  <si>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</si>
  <si>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</si>
  <si>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</si>
  <si>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</si>
  <si>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</si>
  <si>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</si>
  <si>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</si>
  <si>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</si>
  <si>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</si>
  <si>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</si>
  <si>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</si>
  <si>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</si>
  <si>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</si>
  <si>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</si>
  <si>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</si>
  <si>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</si>
  <si>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</si>
  <si>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</si>
  <si>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</si>
  <si>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</si>
  <si>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</si>
  <si>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</si>
  <si>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</si>
  <si>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</si>
  <si>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</si>
  <si>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</si>
  <si>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</si>
  <si>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</si>
  <si>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</si>
  <si>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</si>
  <si>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</si>
  <si>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</si>
  <si>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</si>
  <si>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</si>
  <si>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</si>
  <si>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</si>
  <si>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</si>
  <si>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</si>
  <si>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</si>
  <si>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</si>
  <si>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</si>
  <si>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</si>
  <si>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</si>
  <si>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</si>
  <si>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</si>
  <si>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</si>
  <si>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</si>
  <si>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</si>
  <si>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</si>
  <si>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</si>
  <si>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</si>
  <si>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</si>
  <si>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</si>
  <si>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</si>
  <si>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</si>
  <si>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</si>
  <si>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</si>
  <si>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</si>
  <si>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</si>
  <si>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</si>
  <si>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</si>
  <si>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</si>
  <si>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</si>
  <si>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</si>
  <si>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</si>
  <si>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</si>
  <si>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</si>
  <si>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</si>
  <si>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</si>
  <si>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</si>
  <si>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</si>
  <si>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</si>
  <si>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</si>
  <si>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</si>
  <si>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</si>
  <si>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</si>
  <si>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</si>
  <si>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</si>
  <si>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</si>
  <si>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</si>
  <si>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</si>
  <si>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</si>
  <si>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</si>
  <si>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</si>
  <si>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</si>
  <si>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</si>
  <si>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</si>
  <si>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</si>
  <si>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</si>
  <si>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</si>
  <si>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</si>
  <si>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</si>
  <si>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</si>
  <si>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</si>
  <si>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</si>
  <si>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</si>
  <si>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</si>
  <si>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</si>
  <si>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</si>
  <si>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</si>
  <si>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</si>
  <si>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</si>
  <si>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</si>
  <si>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</si>
  <si>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</si>
  <si>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</si>
  <si>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</si>
  <si>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</si>
  <si>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</si>
  <si>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</si>
  <si>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</si>
  <si>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</si>
  <si>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</si>
  <si>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</si>
  <si>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</si>
  <si>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</si>
  <si>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</si>
  <si>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</si>
  <si>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</si>
  <si>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</si>
  <si>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</si>
  <si>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</si>
  <si>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</si>
  <si>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</si>
  <si>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</si>
  <si>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</si>
  <si>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</si>
  <si>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</si>
  <si>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</si>
  <si>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</si>
  <si>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</si>
  <si>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</si>
  <si>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</si>
  <si>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</si>
  <si>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</si>
  <si>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</si>
  <si>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</si>
  <si>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</si>
  <si>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</si>
  <si>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</si>
  <si>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</si>
  <si>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</si>
  <si>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</si>
  <si>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</si>
  <si>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</si>
  <si>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</si>
  <si>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</si>
  <si>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</si>
  <si>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</si>
  <si>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</si>
  <si>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</si>
  <si>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</si>
  <si>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</si>
  <si>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</si>
  <si>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</si>
  <si>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</si>
  <si>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</si>
  <si>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</si>
  <si>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</si>
  <si>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</si>
  <si>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</si>
  <si>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</si>
  <si>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</si>
  <si>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</si>
  <si>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</si>
  <si>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</si>
  <si>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</si>
  <si>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</si>
  <si>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</si>
  <si>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</si>
  <si>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</si>
  <si>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</si>
  <si>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</si>
  <si>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</si>
  <si>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</si>
  <si>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</si>
  <si>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</si>
  <si>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</si>
  <si>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</si>
  <si>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</si>
  <si>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</si>
  <si>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</si>
  <si>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</si>
  <si>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</si>
  <si>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</si>
  <si>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</si>
  <si>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</si>
  <si>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</si>
  <si>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</si>
  <si>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</si>
  <si>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</si>
  <si>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</si>
  <si>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</si>
  <si>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</si>
  <si>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</si>
  <si>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</si>
  <si>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</si>
  <si>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</si>
  <si>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</si>
  <si>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</si>
  <si>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</si>
  <si>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</si>
  <si>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</si>
  <si>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</si>
  <si>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</si>
  <si>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</si>
  <si>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</si>
  <si>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</si>
  <si>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</si>
  <si>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</si>
  <si>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</si>
  <si>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</si>
  <si>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</si>
  <si>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</si>
  <si>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</si>
  <si>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</si>
  <si>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</si>
  <si>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</si>
  <si>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</si>
  <si>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</si>
  <si>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</si>
  <si>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</si>
  <si>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</si>
  <si>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</si>
  <si>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</si>
  <si>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</si>
  <si>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</si>
  <si>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</si>
  <si>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</si>
  <si>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</si>
  <si>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</si>
  <si>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</si>
  <si>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</si>
  <si>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</si>
  <si>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</si>
  <si>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</si>
  <si>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</si>
  <si>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</si>
  <si>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</si>
  <si>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</si>
  <si>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</si>
  <si>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</si>
  <si>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</si>
  <si>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</si>
  <si>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</si>
  <si>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</si>
  <si>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</si>
  <si>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</si>
  <si>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</si>
  <si>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</si>
  <si>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</si>
  <si>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</si>
  <si>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</si>
  <si>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</si>
  <si>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</si>
  <si>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</si>
  <si>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</si>
  <si>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</si>
  <si>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</si>
  <si>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</si>
  <si>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</si>
  <si>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</si>
  <si>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</si>
  <si>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</si>
  <si>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</si>
  <si>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</si>
  <si>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</si>
  <si>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</si>
  <si>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</si>
  <si>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</si>
  <si>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</si>
  <si>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</si>
  <si>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</si>
  <si>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</si>
  <si>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</si>
  <si>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</si>
  <si>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</si>
  <si>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</si>
  <si>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</si>
  <si>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</si>
  <si>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</si>
  <si>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</si>
  <si>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</si>
  <si>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</si>
  <si>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</si>
  <si>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</si>
  <si>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</si>
  <si>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</si>
  <si>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</si>
  <si>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</si>
  <si>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</si>
  <si>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</si>
  <si>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</si>
  <si>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</si>
  <si>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</si>
  <si>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</si>
  <si>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</si>
  <si>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</si>
  <si>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</si>
  <si>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</si>
  <si>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</si>
  <si>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</si>
  <si>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</si>
  <si>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</si>
  <si>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</si>
  <si>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</si>
  <si>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</si>
  <si>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</si>
  <si>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</si>
  <si>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</si>
  <si>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</si>
  <si>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</si>
  <si>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</si>
  <si>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</si>
  <si>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</si>
  <si>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</si>
  <si>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</si>
  <si>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</si>
  <si>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</si>
  <si>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</si>
  <si>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</si>
  <si>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</si>
  <si>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</si>
  <si>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</si>
  <si>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</si>
  <si>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</si>
  <si>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</si>
  <si>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</si>
  <si>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</si>
  <si>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</si>
  <si>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</si>
  <si>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</si>
  <si>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</si>
  <si>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</si>
  <si>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</si>
  <si>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</si>
  <si>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</si>
  <si>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</si>
  <si>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</si>
  <si>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</si>
  <si>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</si>
  <si>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</si>
  <si>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</si>
  <si>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</si>
  <si>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</si>
  <si>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</si>
  <si>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</si>
  <si>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</si>
  <si>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</si>
  <si>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</si>
  <si>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</si>
  <si>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</si>
  <si>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</si>
  <si>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</si>
  <si>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</si>
  <si>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</si>
  <si>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</si>
  <si>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</si>
  <si>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</si>
  <si>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</si>
  <si>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</si>
  <si>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</si>
  <si>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</si>
  <si>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</si>
  <si>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</si>
  <si>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</si>
  <si>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</si>
  <si>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</si>
  <si>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</si>
  <si>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</si>
  <si>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</si>
  <si>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</si>
  <si>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</si>
  <si>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</si>
  <si>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</si>
  <si>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</si>
  <si>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</si>
  <si>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</si>
  <si>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</si>
  <si>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</si>
  <si>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</si>
  <si>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</si>
  <si>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</si>
  <si>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</si>
  <si>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</si>
  <si>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</si>
  <si>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</si>
  <si>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</si>
  <si>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</si>
  <si>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</si>
  <si>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</si>
  <si>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</si>
  <si>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</si>
  <si>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</si>
  <si>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</si>
  <si>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</si>
  <si>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</si>
  <si>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</si>
  <si>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</si>
  <si>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</si>
  <si>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</si>
  <si>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</si>
  <si>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</si>
  <si>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</si>
  <si>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</si>
  <si>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</si>
  <si>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</si>
  <si>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</si>
  <si>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</si>
  <si>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</si>
  <si>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</si>
  <si>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</si>
  <si>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</si>
  <si>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</si>
  <si>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</si>
  <si>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</si>
  <si>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</si>
  <si>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</si>
  <si>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</si>
  <si>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</si>
  <si>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</si>
  <si>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</si>
  <si>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</si>
  <si>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</si>
  <si>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</si>
  <si>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</si>
  <si>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</si>
  <si>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</si>
  <si>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</si>
  <si>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</si>
  <si>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</si>
  <si>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</si>
  <si>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</si>
  <si>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</si>
  <si>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</si>
  <si>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</si>
  <si>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</si>
  <si>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</si>
  <si>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</si>
  <si>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</si>
  <si>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</si>
  <si>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</si>
  <si>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</si>
  <si>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</si>
  <si>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</si>
  <si>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</si>
  <si>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</si>
  <si>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</si>
  <si>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</si>
  <si>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</si>
  <si>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</si>
  <si>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</si>
  <si>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</si>
  <si>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</si>
  <si>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</si>
  <si>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</si>
  <si>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</si>
  <si>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</si>
  <si>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</si>
  <si>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</si>
  <si>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</si>
  <si>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</si>
  <si>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</si>
  <si>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</si>
  <si>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</si>
  <si>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</si>
  <si>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</si>
  <si>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</si>
  <si>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</si>
  <si>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</si>
  <si>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</si>
  <si>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</si>
  <si>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</si>
  <si>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</si>
  <si>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</si>
  <si>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</si>
  <si>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</si>
  <si>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</si>
  <si>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</si>
  <si>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</si>
  <si>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</si>
  <si>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</si>
  <si>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</si>
  <si>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</si>
  <si>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</si>
  <si>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</si>
  <si>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</si>
  <si>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</si>
  <si>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</si>
  <si>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</si>
  <si>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</si>
  <si>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</si>
  <si>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</si>
  <si>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</si>
  <si>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</si>
  <si>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</si>
  <si>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</si>
  <si>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</si>
  <si>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</si>
  <si>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</si>
  <si>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</si>
  <si>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</si>
  <si>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</si>
  <si>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</si>
  <si>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</si>
  <si>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</si>
  <si>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</si>
  <si>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</si>
  <si>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</si>
  <si>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</si>
  <si>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</si>
  <si>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</si>
  <si>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</si>
  <si>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</si>
  <si>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</si>
  <si>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</si>
  <si>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</si>
  <si>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</si>
  <si>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</si>
  <si>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</si>
  <si>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</si>
  <si>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</si>
  <si>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</si>
  <si>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</si>
  <si>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</si>
  <si>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</si>
  <si>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</si>
  <si>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</si>
  <si>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</si>
  <si>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</si>
  <si>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</si>
  <si>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</si>
  <si>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</si>
  <si>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</si>
  <si>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</si>
  <si>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</si>
  <si>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</si>
  <si>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</si>
  <si>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</si>
  <si>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</si>
  <si>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</si>
  <si>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</si>
  <si>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</si>
  <si>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</si>
  <si>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</si>
  <si>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</si>
  <si>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</si>
  <si>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</si>
  <si>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</si>
  <si>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</si>
  <si>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</si>
  <si>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</si>
  <si>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</si>
  <si>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</si>
  <si>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</si>
  <si>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</si>
  <si>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</si>
  <si>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</si>
  <si>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</si>
  <si>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</si>
  <si>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</si>
  <si>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</si>
  <si>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</si>
  <si>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</si>
  <si>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</si>
  <si>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</si>
  <si>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</si>
  <si>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</si>
  <si>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</si>
  <si>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</si>
  <si>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</si>
  <si>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</si>
  <si>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</si>
  <si>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</si>
  <si>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</si>
  <si>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</si>
  <si>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</si>
  <si>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</si>
  <si>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</si>
  <si>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</si>
  <si>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</si>
  <si>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</si>
  <si>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</si>
  <si>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</si>
  <si>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</si>
  <si>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</si>
  <si>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</si>
  <si>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</si>
  <si>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</si>
  <si>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</si>
  <si>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</si>
  <si>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</si>
  <si>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</si>
  <si>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</si>
  <si>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</si>
  <si>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</si>
  <si>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</si>
  <si>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</si>
  <si>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</si>
  <si>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</si>
  <si>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</si>
  <si>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</si>
  <si>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</si>
  <si>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</si>
  <si>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</si>
  <si>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</si>
  <si>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</si>
  <si>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</si>
  <si>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</si>
  <si>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</si>
  <si>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</si>
  <si>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</si>
  <si>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</si>
  <si>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</si>
  <si>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</si>
  <si>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</si>
  <si>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</si>
  <si>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</si>
  <si>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</si>
  <si>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</si>
  <si>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</si>
  <si>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</si>
  <si>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</si>
  <si>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</si>
  <si>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</si>
  <si>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</si>
  <si>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</si>
  <si>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</si>
  <si>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</si>
  <si>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</si>
  <si>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</si>
  <si>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</si>
  <si>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</si>
  <si>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</si>
  <si>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</si>
  <si>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</si>
  <si>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</si>
  <si>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</si>
  <si>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</si>
  <si>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</si>
  <si>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</si>
  <si>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</si>
  <si>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</si>
  <si>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</si>
  <si>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</si>
  <si>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</si>
  <si>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</si>
  <si>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</si>
  <si>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</si>
  <si>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</si>
  <si>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</si>
  <si>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</si>
  <si>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</si>
  <si>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</si>
  <si>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</si>
  <si>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</si>
  <si>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</si>
  <si>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</si>
  <si>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</si>
  <si>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</si>
  <si>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</si>
  <si>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</si>
  <si>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</si>
  <si>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</si>
  <si>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</si>
  <si>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</si>
  <si>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</si>
  <si>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</si>
  <si>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</si>
  <si>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</si>
  <si>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</si>
  <si>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</si>
  <si>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</si>
  <si>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</si>
  <si>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</si>
  <si>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</si>
  <si>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</si>
  <si>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</si>
  <si>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</si>
  <si>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</si>
  <si>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</si>
  <si>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</si>
  <si>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</si>
  <si>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</si>
  <si>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</si>
  <si>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</si>
  <si>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</si>
  <si>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</si>
  <si>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</si>
  <si>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</si>
  <si>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</si>
  <si>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</si>
  <si>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</si>
  <si>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</si>
  <si>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</si>
  <si>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</si>
  <si>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</si>
  <si>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</si>
  <si>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</si>
  <si>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</si>
  <si>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</si>
  <si>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</si>
  <si>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</si>
  <si>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</si>
  <si>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</si>
  <si>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</si>
  <si>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</si>
  <si>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</si>
  <si>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</si>
  <si>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</si>
  <si>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</si>
  <si>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</si>
  <si>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</si>
  <si>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</si>
  <si>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</si>
  <si>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</si>
  <si>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</si>
  <si>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</si>
  <si>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</si>
  <si>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</si>
  <si>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</si>
  <si>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</si>
  <si>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</si>
  <si>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</si>
  <si>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</si>
  <si>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</si>
  <si>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</si>
  <si>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</si>
  <si>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</si>
  <si>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</si>
  <si>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</si>
  <si>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</si>
  <si>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</si>
  <si>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</si>
  <si>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</si>
  <si>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</si>
  <si>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</si>
  <si>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</si>
  <si>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</si>
  <si>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</si>
  <si>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</si>
  <si>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</si>
  <si>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</si>
  <si>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</si>
  <si>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</si>
  <si>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</si>
  <si>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</si>
  <si>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</si>
  <si>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</si>
  <si>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</si>
  <si>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</si>
  <si>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</si>
  <si>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</si>
  <si>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</si>
  <si>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</si>
  <si>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</si>
  <si>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</si>
  <si>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</si>
  <si>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</si>
  <si>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</si>
  <si>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</si>
  <si>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</si>
  <si>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</si>
  <si>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</si>
  <si>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</si>
  <si>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</si>
  <si>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</si>
  <si>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</si>
  <si>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</si>
  <si>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</si>
  <si>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</si>
  <si>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</si>
  <si>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</si>
  <si>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</si>
  <si>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</si>
  <si>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</si>
  <si>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</si>
  <si>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</si>
  <si>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</si>
  <si>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</si>
  <si>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</si>
  <si>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</si>
  <si>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</si>
  <si>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</si>
  <si>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</si>
  <si>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</si>
  <si>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</si>
  <si>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</si>
  <si>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</si>
  <si>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</si>
  <si>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</si>
  <si>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</si>
  <si>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</si>
  <si>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</si>
  <si>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</si>
  <si>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</si>
  <si>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</si>
  <si>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</si>
  <si>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</si>
  <si>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</si>
  <si>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</si>
  <si>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</si>
  <si>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</si>
  <si>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</si>
  <si>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</si>
  <si>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</si>
  <si>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</si>
  <si>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</si>
  <si>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</si>
  <si>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</si>
  <si>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</si>
  <si>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</si>
  <si>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</si>
  <si>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</si>
  <si>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</si>
  <si>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</si>
  <si>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</si>
  <si>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</si>
  <si>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</si>
  <si>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</si>
  <si>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</si>
  <si>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</si>
  <si>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</si>
  <si>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</si>
  <si>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</si>
  <si>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</si>
  <si>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</si>
  <si>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</si>
  <si>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</si>
  <si>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</si>
  <si>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</si>
  <si>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</si>
  <si>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</si>
  <si>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</si>
  <si>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</si>
  <si>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</si>
  <si>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</si>
  <si>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</si>
  <si>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</si>
  <si>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</si>
  <si>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</si>
  <si>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</si>
  <si>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</si>
  <si>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</si>
  <si>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</si>
  <si>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</si>
  <si>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</si>
  <si>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</si>
  <si>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</si>
  <si>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</si>
  <si>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</si>
  <si>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</si>
  <si>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</si>
  <si>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</si>
  <si>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</si>
  <si>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</si>
  <si>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</si>
  <si>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</si>
  <si>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</si>
  <si>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</si>
  <si>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</si>
  <si>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</si>
  <si>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</si>
  <si>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</si>
  <si>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</si>
  <si>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</si>
  <si>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</si>
  <si>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</si>
  <si>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</si>
  <si>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</si>
  <si>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</si>
  <si>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</si>
  <si>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</si>
  <si>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</si>
  <si>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</si>
  <si>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</si>
  <si>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</si>
  <si>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</si>
  <si>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</si>
  <si>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</si>
  <si>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</si>
  <si>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</si>
  <si>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</si>
  <si>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</si>
  <si>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</si>
  <si>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</si>
  <si>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</si>
  <si>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</si>
  <si>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</si>
  <si>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</si>
  <si>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</si>
  <si>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</si>
  <si>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</si>
  <si>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</si>
  <si>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</si>
  <si>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</si>
  <si>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</si>
  <si>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</si>
  <si>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</si>
  <si>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</si>
  <si>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</si>
  <si>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</si>
  <si>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</si>
  <si>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</si>
  <si>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</si>
  <si>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</si>
  <si>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</si>
  <si>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</si>
  <si>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</si>
  <si>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</si>
  <si>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</si>
  <si>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</si>
  <si>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</si>
  <si>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</si>
  <si>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</si>
  <si>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</si>
  <si>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</si>
  <si>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</si>
  <si>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</si>
  <si>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</si>
  <si>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</si>
  <si>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</si>
  <si>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</si>
  <si>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</si>
  <si>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</si>
  <si>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</si>
  <si>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</si>
  <si>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</si>
  <si>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</si>
  <si>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</si>
  <si>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</si>
  <si>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</si>
  <si>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</si>
  <si>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</si>
  <si>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</si>
  <si>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</si>
  <si>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</si>
  <si>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</si>
  <si>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</si>
  <si>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</si>
  <si>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</si>
  <si>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</si>
  <si>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</si>
  <si>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</si>
  <si>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</si>
  <si>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</si>
  <si>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</si>
  <si>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</si>
  <si>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</si>
  <si>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</si>
  <si>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</si>
  <si>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</si>
  <si>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</si>
  <si>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</si>
  <si>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</si>
  <si>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</si>
  <si>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</si>
  <si>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</si>
  <si>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</si>
  <si>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</si>
  <si>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</si>
  <si>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</si>
  <si>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</si>
  <si>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</si>
  <si>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</si>
  <si>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</si>
  <si>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</si>
  <si>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</si>
  <si>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</si>
  <si>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</si>
  <si>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</si>
  <si>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</si>
  <si>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</si>
  <si>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</si>
  <si>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</si>
  <si>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</si>
  <si>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</si>
  <si>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</si>
  <si>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</si>
  <si>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</si>
  <si>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</si>
  <si>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</si>
  <si>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</si>
  <si>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</si>
  <si>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</si>
  <si>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</si>
  <si>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</si>
  <si>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</si>
  <si>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</si>
  <si>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</si>
  <si>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</si>
  <si>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</si>
  <si>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</si>
  <si>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</si>
  <si>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</si>
  <si>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</si>
  <si>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</si>
  <si>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</si>
  <si>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</si>
  <si>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</si>
  <si>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</si>
  <si>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</si>
  <si>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</si>
  <si>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</si>
  <si>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</si>
  <si>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</si>
  <si>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</si>
  <si>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</si>
  <si>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</si>
  <si>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</si>
  <si>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</si>
  <si>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</si>
  <si>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</si>
  <si>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</si>
  <si>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</si>
  <si>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</si>
  <si>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</si>
  <si>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</si>
  <si>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</si>
  <si>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</si>
  <si>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</si>
  <si>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</si>
  <si>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</si>
  <si>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</si>
  <si>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</si>
  <si>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</si>
  <si>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</si>
  <si>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</si>
  <si>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</si>
  <si>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</si>
  <si>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</si>
  <si>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</si>
  <si>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</si>
  <si>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</si>
  <si>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</si>
  <si>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</si>
  <si>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</si>
  <si>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</si>
  <si>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</si>
  <si>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</si>
  <si>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</si>
  <si>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</si>
  <si>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</si>
  <si>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</si>
  <si>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</si>
  <si>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</si>
  <si>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</si>
  <si>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</si>
  <si>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</si>
  <si>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</si>
  <si>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</si>
  <si>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</si>
  <si>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</si>
  <si>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</si>
  <si>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</si>
  <si>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</si>
  <si>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</si>
  <si>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</si>
  <si>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</si>
  <si>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</si>
  <si>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</si>
  <si>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</si>
  <si>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</si>
  <si>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</si>
  <si>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</si>
  <si>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</si>
  <si>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</si>
  <si>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</si>
  <si>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</si>
  <si>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</si>
  <si>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</si>
  <si>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</si>
  <si>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</si>
  <si>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</si>
  <si>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</si>
  <si>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</si>
  <si>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</si>
  <si>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</si>
  <si>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</si>
  <si>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</si>
  <si>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</si>
  <si>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</si>
  <si>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</si>
  <si>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</si>
  <si>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</si>
  <si>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</si>
  <si>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</si>
  <si>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</si>
  <si>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</si>
  <si>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</si>
  <si>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</si>
  <si>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</si>
  <si>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</si>
  <si>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</si>
  <si>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</si>
  <si>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</si>
  <si>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</si>
  <si>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</si>
  <si>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</si>
  <si>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</si>
  <si>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</si>
  <si>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</si>
  <si>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</si>
  <si>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</si>
  <si>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</si>
  <si>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</si>
  <si>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</si>
  <si>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</si>
  <si>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</si>
  <si>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</si>
  <si>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</si>
  <si>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</si>
  <si>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</si>
  <si>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</si>
  <si>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</si>
  <si>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</si>
  <si>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</si>
  <si>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</si>
  <si>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</si>
  <si>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</si>
  <si>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</si>
  <si>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</si>
  <si>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</si>
  <si>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</si>
  <si>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</si>
  <si>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</si>
  <si>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</si>
  <si>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</si>
  <si>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</si>
  <si>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</si>
  <si>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</si>
  <si>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</si>
  <si>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</si>
  <si>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</si>
  <si>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</si>
  <si>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</si>
  <si>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</si>
  <si>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</si>
  <si>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</si>
  <si>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</si>
  <si>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</si>
  <si>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</si>
  <si>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</si>
  <si>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</si>
  <si>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</si>
  <si>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</si>
  <si>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</si>
  <si>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</si>
  <si>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</si>
  <si>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</si>
  <si>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</si>
  <si>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</si>
  <si>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</si>
  <si>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</si>
  <si>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</si>
  <si>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</si>
  <si>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</si>
  <si>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</si>
  <si>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</si>
  <si>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</si>
  <si>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</si>
  <si>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</si>
  <si>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</si>
  <si>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</si>
  <si>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</si>
  <si>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</si>
  <si>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</si>
  <si>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</si>
  <si>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</si>
  <si>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</si>
  <si>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</si>
  <si>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</si>
  <si>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</si>
  <si>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</si>
  <si>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</si>
  <si>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</si>
  <si>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</si>
  <si>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</si>
  <si>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</si>
  <si>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</si>
  <si>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</si>
  <si>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</si>
  <si>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</si>
  <si>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</si>
  <si>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</si>
  <si>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</si>
  <si>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</si>
  <si>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</si>
  <si>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</si>
  <si>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</si>
  <si>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</si>
  <si>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</si>
  <si>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</si>
  <si>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</si>
  <si>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</si>
  <si>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</si>
  <si>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</si>
  <si>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</si>
  <si>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</si>
  <si>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</si>
  <si>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</si>
  <si>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</si>
  <si>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</si>
  <si>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</si>
  <si>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</si>
  <si>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</si>
  <si>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</si>
  <si>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</si>
  <si>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</si>
  <si>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</si>
  <si>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</si>
  <si>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</si>
  <si>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</si>
  <si>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</si>
  <si>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</si>
  <si>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</si>
  <si>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</si>
  <si>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</si>
  <si>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</si>
  <si>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</si>
  <si>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</si>
  <si>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</si>
  <si>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</si>
  <si>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</si>
  <si>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</si>
  <si>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</si>
  <si>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</si>
  <si>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</si>
  <si>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</si>
  <si>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</si>
  <si>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</si>
  <si>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</si>
  <si>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</si>
  <si>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</si>
  <si>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</si>
  <si>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</si>
  <si>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</si>
  <si>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</si>
  <si>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</si>
  <si>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</si>
  <si>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</si>
  <si>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</si>
  <si>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</si>
  <si>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</si>
  <si>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</si>
  <si>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</si>
  <si>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</si>
  <si>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</si>
  <si>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</si>
  <si>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</si>
  <si>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</si>
  <si>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</si>
  <si>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</si>
  <si>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</si>
  <si>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</si>
  <si>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</si>
  <si>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</si>
  <si>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</si>
  <si>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</si>
  <si>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</si>
  <si>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</si>
  <si>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</si>
  <si>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</si>
  <si>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</si>
  <si>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</si>
  <si>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</si>
  <si>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</si>
  <si>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</si>
  <si>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</si>
  <si>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</si>
  <si>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</si>
  <si>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</si>
  <si>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</si>
  <si>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</si>
  <si>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</si>
  <si>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</si>
  <si>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</si>
  <si>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</si>
  <si>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</si>
  <si>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</si>
  <si>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</si>
  <si>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</si>
  <si>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</si>
  <si>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</si>
  <si>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</si>
  <si>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</si>
  <si>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</si>
  <si>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</si>
  <si>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</si>
  <si>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</si>
  <si>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</si>
  <si>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</si>
  <si>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</si>
  <si>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</si>
  <si>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</si>
  <si>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</si>
  <si>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</si>
  <si>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</si>
  <si>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</si>
  <si>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</si>
  <si>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</si>
  <si>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</si>
  <si>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</si>
  <si>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</si>
  <si>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</si>
  <si>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</si>
  <si>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</si>
  <si>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</si>
  <si>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</si>
  <si>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</si>
  <si>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</si>
  <si>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</si>
  <si>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</si>
  <si>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</si>
  <si>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</si>
  <si>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</si>
  <si>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</si>
  <si>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</si>
  <si>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</si>
  <si>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</si>
  <si>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</si>
  <si>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</si>
  <si>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</si>
  <si>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</si>
  <si>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</si>
  <si>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</si>
  <si>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</si>
  <si>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</si>
  <si>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</si>
  <si>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</si>
  <si>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</si>
  <si>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</si>
  <si>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</si>
  <si>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</si>
  <si>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</si>
  <si>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</si>
  <si>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</si>
  <si>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</si>
  <si>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</si>
  <si>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</si>
  <si>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</si>
  <si>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</si>
  <si>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</si>
  <si>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</si>
  <si>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</si>
  <si>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</si>
  <si>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</si>
  <si>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</si>
  <si>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</si>
  <si>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</si>
  <si>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</si>
  <si>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</si>
  <si>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</si>
  <si>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</si>
  <si>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</si>
  <si>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</si>
  <si>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</si>
  <si>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</si>
  <si>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</si>
  <si>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</si>
  <si>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</si>
  <si>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</si>
  <si>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</si>
  <si>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</si>
  <si>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</si>
  <si>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</si>
  <si>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</si>
  <si>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</si>
  <si>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</si>
  <si>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</si>
  <si>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</si>
  <si>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</si>
  <si>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</si>
  <si>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</si>
  <si>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</si>
  <si>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</si>
  <si>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</si>
  <si>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</si>
  <si>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</si>
  <si>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</si>
  <si>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</si>
  <si>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</si>
  <si>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</si>
  <si>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</si>
  <si>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</si>
  <si>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</si>
  <si>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</si>
  <si>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</si>
  <si>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</si>
  <si>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</si>
  <si>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</si>
  <si>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</si>
  <si>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</si>
  <si>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</si>
  <si>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</si>
  <si>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</si>
  <si>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</si>
  <si>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</si>
  <si>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</si>
  <si>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</si>
  <si>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</si>
  <si>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</si>
  <si>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</si>
  <si>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</si>
  <si>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</si>
  <si>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</si>
  <si>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</si>
  <si>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</si>
  <si>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</si>
  <si>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</si>
  <si>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</si>
  <si>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</si>
  <si>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</si>
  <si>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</si>
  <si>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</si>
  <si>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</si>
  <si>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</si>
  <si>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</si>
  <si>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</si>
  <si>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</si>
  <si>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</si>
  <si>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</si>
  <si>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</si>
  <si>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</si>
  <si>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</si>
  <si>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</si>
  <si>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</si>
  <si>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</si>
  <si>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</si>
  <si>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</si>
  <si>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</si>
  <si>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</si>
  <si>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</si>
  <si>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</si>
  <si>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</si>
  <si>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</si>
  <si>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</si>
  <si>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</si>
  <si>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</si>
  <si>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</si>
  <si>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</si>
  <si>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</si>
  <si>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</si>
  <si>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</si>
  <si>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</si>
  <si>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</si>
  <si>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</si>
  <si>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</si>
  <si>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</si>
  <si>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</si>
  <si>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</si>
  <si>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</si>
  <si>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</si>
  <si>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</si>
  <si>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</si>
  <si>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</si>
  <si>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</si>
  <si>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</si>
  <si>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</si>
  <si>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</si>
  <si>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</si>
  <si>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</si>
  <si>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</si>
  <si>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</si>
  <si>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</si>
  <si>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</si>
  <si>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</si>
  <si>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</si>
  <si>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</si>
  <si>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</si>
  <si>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</si>
  <si>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</si>
  <si>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</si>
  <si>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</si>
  <si>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</si>
  <si>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</si>
  <si>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</si>
  <si>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</si>
  <si>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</si>
  <si>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</si>
  <si>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</si>
  <si>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</si>
  <si>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</si>
  <si>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</si>
  <si>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</si>
  <si>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</si>
  <si>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</si>
  <si>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</si>
  <si>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</si>
  <si>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</si>
  <si>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</si>
  <si>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</si>
  <si>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</si>
  <si>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</si>
  <si>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</si>
  <si>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</si>
  <si>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</si>
  <si>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</si>
  <si>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</si>
  <si>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</si>
  <si>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</si>
  <si>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</si>
  <si>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</si>
  <si>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</si>
  <si>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</si>
  <si>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</si>
  <si>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</si>
  <si>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</si>
  <si>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</si>
  <si>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</si>
  <si>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</si>
  <si>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</si>
  <si>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</si>
  <si>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</si>
  <si>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</si>
  <si>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</si>
  <si>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</si>
  <si>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</si>
  <si>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</si>
  <si>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</si>
  <si>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</si>
  <si>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</si>
  <si>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</si>
  <si>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</si>
  <si>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</si>
  <si>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</si>
  <si>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</si>
  <si>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</si>
  <si>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</si>
  <si>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</si>
  <si>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</si>
  <si>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</si>
  <si>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</si>
  <si>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</si>
  <si>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</si>
  <si>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</si>
  <si>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</si>
  <si>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</si>
  <si>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</si>
  <si>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</si>
  <si>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</si>
  <si>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</si>
  <si>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</si>
  <si>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</si>
  <si>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</si>
  <si>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</si>
  <si>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</si>
  <si>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</si>
  <si>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</si>
  <si>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</si>
  <si>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</si>
  <si>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</si>
  <si>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</si>
  <si>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</si>
  <si>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</si>
  <si>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</si>
  <si>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</si>
  <si>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</si>
  <si>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</si>
  <si>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</si>
  <si>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</si>
  <si>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</si>
  <si>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</si>
  <si>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</si>
  <si>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</si>
  <si>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</si>
  <si>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</si>
  <si>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</si>
  <si>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</si>
  <si>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</si>
  <si>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</si>
  <si>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</si>
  <si>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</si>
  <si>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</si>
  <si>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</si>
  <si>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</si>
  <si>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</si>
  <si>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</si>
  <si>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</si>
  <si>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</si>
  <si>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</si>
  <si>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</si>
  <si>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</si>
  <si>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</si>
  <si>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</si>
  <si>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</si>
  <si>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</si>
  <si>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</si>
  <si>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</si>
  <si>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</si>
  <si>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</si>
  <si>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</si>
  <si>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</si>
  <si>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</si>
  <si>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</si>
  <si>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</si>
  <si>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</si>
  <si>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</si>
  <si>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</si>
  <si>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</si>
  <si>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</si>
  <si>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</si>
  <si>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</si>
  <si>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</si>
  <si>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</si>
  <si>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</si>
  <si>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</si>
  <si>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</si>
  <si>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</si>
  <si>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</si>
  <si>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</si>
  <si>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</si>
  <si>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</si>
  <si>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</si>
  <si>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</si>
  <si>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</si>
  <si>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</si>
  <si>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</si>
  <si>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</si>
  <si>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</si>
  <si>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</si>
  <si>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</si>
  <si>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</si>
  <si>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</si>
  <si>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</si>
  <si>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</si>
  <si>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</si>
  <si>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</si>
  <si>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</si>
  <si>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</si>
  <si>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</si>
  <si>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</si>
  <si>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</si>
  <si>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</si>
  <si>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</si>
  <si>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</si>
  <si>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</si>
  <si>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</si>
  <si>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</si>
  <si>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</si>
  <si>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</si>
  <si>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</si>
  <si>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</si>
  <si>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</si>
  <si>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</si>
  <si>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</si>
  <si>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</si>
  <si>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</si>
  <si>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</si>
  <si>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</si>
  <si>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</si>
  <si>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</si>
  <si>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</si>
  <si>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</si>
  <si>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</si>
  <si>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</si>
  <si>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</si>
  <si>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</si>
  <si>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</si>
  <si>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</si>
  <si>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</si>
  <si>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</si>
  <si>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</si>
  <si>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</si>
  <si>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</si>
  <si>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</si>
  <si>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</si>
  <si>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</si>
  <si>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</si>
  <si>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</si>
  <si>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</si>
  <si>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</si>
  <si>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</si>
  <si>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</si>
  <si>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</si>
  <si>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</si>
  <si>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</si>
  <si>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</si>
  <si>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</si>
  <si>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</si>
  <si>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</si>
  <si>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</si>
  <si>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</si>
  <si>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</si>
  <si>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</si>
  <si>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</si>
  <si>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</si>
  <si>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</si>
  <si>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</si>
  <si>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</si>
  <si>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</si>
  <si>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</si>
  <si>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</si>
  <si>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</si>
  <si>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</si>
  <si>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</si>
  <si>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</si>
  <si>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</si>
  <si>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</si>
  <si>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</si>
  <si>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</si>
  <si>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</si>
  <si>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</si>
  <si>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</si>
  <si>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</si>
  <si>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</si>
  <si>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</si>
  <si>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</si>
  <si>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</si>
  <si>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</si>
  <si>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</si>
  <si>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</si>
  <si>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</si>
  <si>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</si>
  <si>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</si>
  <si>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</si>
  <si>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</si>
  <si>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</si>
  <si>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</si>
  <si>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</si>
  <si>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</si>
  <si>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</si>
  <si>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</si>
  <si>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</si>
  <si>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</si>
  <si>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</si>
  <si>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</si>
  <si>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</si>
  <si>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</si>
  <si>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</si>
  <si>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</si>
  <si>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</si>
  <si>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</si>
  <si>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</si>
  <si>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</si>
  <si>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</si>
  <si>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</si>
  <si>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</si>
  <si>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</si>
  <si>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</si>
  <si>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</si>
  <si>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</si>
  <si>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</si>
  <si>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</si>
  <si>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</si>
  <si>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</si>
  <si>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</si>
  <si>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</si>
  <si>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</si>
  <si>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</si>
  <si>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</si>
  <si>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</si>
  <si>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</si>
  <si>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</si>
  <si>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</si>
  <si>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</si>
  <si>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</si>
  <si>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</si>
  <si>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</si>
  <si>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</si>
  <si>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</si>
  <si>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</si>
  <si>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</si>
  <si>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</si>
  <si>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</si>
  <si>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</si>
  <si>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</si>
  <si>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</si>
  <si>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</si>
  <si>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</si>
  <si>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</si>
  <si>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</si>
  <si>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</si>
  <si>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</si>
  <si>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</si>
  <si>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</si>
  <si>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</si>
  <si>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</si>
  <si>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</si>
  <si>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</si>
  <si>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</si>
  <si>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</si>
  <si>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</si>
  <si>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</si>
  <si>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</si>
  <si>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</si>
  <si>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</si>
  <si>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</si>
  <si>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</si>
  <si>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</si>
  <si>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</si>
  <si>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</si>
  <si>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</si>
  <si>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</si>
  <si>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</si>
  <si>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</si>
  <si>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</si>
  <si>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</si>
  <si>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</si>
  <si>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</si>
  <si>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</si>
  <si>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</si>
  <si>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</si>
  <si>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</si>
  <si>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</si>
  <si>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</si>
  <si>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</si>
  <si>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</si>
  <si>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</si>
  <si>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</si>
  <si>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</si>
  <si>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</si>
  <si>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</si>
  <si>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</si>
  <si>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</si>
  <si>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</si>
  <si>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</si>
  <si>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</si>
  <si>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</si>
  <si>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</si>
  <si>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</si>
  <si>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</si>
  <si>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</si>
  <si>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</si>
  <si>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</si>
  <si>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</si>
  <si>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</si>
  <si>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</si>
  <si>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</si>
  <si>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</si>
  <si>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</si>
  <si>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</si>
  <si>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</si>
  <si>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</si>
  <si>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</si>
  <si>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</si>
  <si>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</si>
  <si>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</si>
  <si>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</si>
  <si>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</si>
  <si>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</si>
  <si>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</si>
  <si>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</si>
  <si>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</si>
  <si>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</si>
  <si>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</si>
  <si>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</si>
  <si>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</si>
  <si>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</si>
  <si>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</si>
  <si>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</si>
  <si>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</si>
  <si>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</si>
  <si>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</si>
  <si>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</si>
  <si>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</si>
  <si>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</si>
  <si>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</si>
  <si>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</si>
  <si>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</si>
  <si>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</si>
  <si>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</si>
  <si>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</si>
  <si>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</si>
  <si>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</si>
  <si>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</si>
  <si>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</si>
  <si>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</si>
  <si>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</si>
  <si>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</si>
  <si>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</si>
  <si>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</si>
  <si>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</si>
  <si>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</si>
  <si>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</si>
  <si>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</si>
  <si>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</si>
  <si>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</si>
  <si>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</si>
  <si>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</si>
  <si>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</si>
  <si>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</si>
  <si>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</si>
  <si>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</si>
  <si>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</si>
  <si>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</si>
  <si>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</si>
  <si>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</si>
  <si>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</si>
  <si>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</si>
  <si>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</si>
  <si>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</si>
  <si>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</si>
  <si>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</si>
  <si>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</si>
  <si>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</si>
  <si>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</si>
  <si>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</si>
  <si>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</si>
  <si>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</si>
  <si>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</si>
  <si>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</si>
  <si>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</si>
  <si>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</si>
  <si>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</si>
  <si>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</si>
  <si>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</si>
  <si>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</si>
  <si>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</si>
  <si>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</si>
  <si>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</si>
  <si>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</si>
  <si>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</si>
  <si>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</si>
  <si>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</si>
  <si>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</si>
  <si>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</si>
  <si>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</si>
  <si>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</si>
  <si>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</si>
  <si>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</si>
  <si>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</si>
  <si>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</si>
  <si>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</si>
  <si>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</si>
  <si>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</si>
  <si>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</si>
  <si>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</si>
  <si>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</si>
  <si>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</si>
  <si>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</si>
  <si>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</si>
  <si>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</si>
  <si>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</si>
  <si>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</si>
  <si>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</si>
  <si>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</si>
  <si>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</si>
  <si>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</si>
  <si>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</si>
  <si>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</si>
  <si>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</si>
  <si>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</si>
  <si>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</si>
  <si>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</si>
  <si>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</si>
  <si>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</si>
  <si>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</si>
  <si>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</si>
  <si>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</si>
  <si>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</si>
  <si>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</si>
  <si>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</si>
  <si>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</si>
  <si>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</si>
  <si>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</si>
  <si>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</si>
  <si>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</si>
  <si>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</si>
  <si>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</si>
  <si>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</si>
  <si>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</si>
  <si>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</si>
  <si>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</si>
  <si>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</si>
  <si>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</si>
  <si>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</si>
  <si>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</si>
  <si>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</si>
  <si>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</si>
  <si>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</si>
  <si>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</si>
  <si>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</si>
  <si>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</si>
  <si>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</si>
  <si>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</si>
  <si>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</si>
  <si>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</si>
  <si>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</si>
  <si>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</si>
  <si>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</si>
  <si>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</si>
  <si>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</si>
  <si>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</si>
  <si>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</si>
  <si>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</si>
  <si>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</si>
  <si>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</si>
  <si>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</si>
  <si>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</si>
  <si>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</si>
  <si>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</si>
  <si>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</si>
  <si>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</si>
  <si>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</si>
  <si>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</si>
  <si>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</si>
  <si>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</si>
  <si>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</si>
  <si>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</si>
  <si>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</si>
  <si>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</si>
  <si>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</si>
  <si>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</si>
  <si>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</si>
  <si>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</si>
  <si>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</si>
  <si>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</si>
  <si>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</si>
  <si>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</si>
  <si>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</si>
  <si>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</si>
  <si>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</si>
  <si>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</si>
  <si>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</si>
  <si>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</si>
  <si>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</si>
  <si>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</si>
  <si>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</si>
  <si>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</si>
  <si>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</si>
  <si>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</si>
  <si>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</si>
  <si>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</si>
  <si>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</si>
  <si>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</si>
  <si>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</si>
  <si>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</si>
  <si>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</si>
  <si>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</si>
  <si>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</si>
  <si>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</si>
  <si>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</si>
  <si>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</si>
  <si>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</si>
  <si>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</si>
  <si>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</si>
  <si>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</si>
  <si>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</si>
  <si>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</si>
  <si>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</si>
  <si>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</si>
  <si>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</si>
  <si>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</si>
  <si>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</si>
  <si>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</si>
  <si>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</si>
  <si>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</si>
  <si>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</si>
  <si>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</si>
  <si>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</si>
  <si>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</si>
  <si>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</si>
  <si>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</si>
  <si>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</si>
  <si>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</si>
  <si>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</si>
  <si>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</si>
  <si>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</si>
  <si>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</si>
  <si>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</si>
  <si>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</si>
  <si>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</si>
  <si>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</si>
  <si>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</si>
  <si>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</si>
  <si>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</si>
  <si>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</si>
  <si>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</si>
  <si>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</si>
  <si>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</si>
  <si>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</si>
  <si>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</si>
  <si>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</si>
  <si>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</si>
  <si>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</si>
  <si>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</si>
  <si>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</si>
  <si>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</si>
  <si>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</si>
  <si>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</si>
  <si>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</si>
  <si>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</si>
  <si>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</si>
  <si>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</si>
  <si>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</si>
  <si>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</si>
  <si>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</si>
  <si>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</si>
  <si>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</si>
  <si>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</si>
  <si>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</si>
  <si>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</si>
  <si>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</si>
  <si>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</si>
  <si>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</si>
  <si>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</si>
  <si>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</si>
  <si>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</si>
  <si>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</si>
  <si>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</si>
  <si>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</si>
  <si>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</si>
  <si>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</si>
  <si>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</si>
  <si>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</si>
  <si>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</si>
  <si>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</si>
  <si>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</si>
  <si>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</si>
  <si>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</si>
  <si>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</si>
  <si>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</si>
  <si>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</si>
  <si>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</si>
  <si>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</si>
  <si>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</si>
  <si>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</si>
  <si>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</si>
  <si>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</si>
  <si>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</si>
  <si>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</si>
  <si>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</si>
  <si>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</si>
  <si>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</si>
  <si>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</si>
  <si>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</si>
  <si>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</si>
  <si>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</si>
  <si>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</si>
  <si>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</si>
  <si>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</si>
  <si>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</si>
  <si>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</si>
  <si>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</si>
  <si>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</si>
  <si>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</si>
  <si>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</si>
  <si>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</si>
  <si>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</si>
  <si>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</si>
  <si>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</si>
  <si>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</si>
  <si>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</si>
  <si>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</si>
  <si>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</si>
  <si>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</si>
  <si>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</si>
  <si>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</si>
  <si>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</si>
  <si>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</si>
  <si>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</si>
  <si>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</si>
  <si>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</si>
  <si>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</si>
  <si>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</si>
  <si>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</si>
  <si>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</si>
  <si>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</si>
  <si>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</si>
  <si>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</si>
  <si>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</si>
  <si>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</si>
  <si>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</si>
  <si>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</si>
  <si>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</si>
  <si>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</si>
  <si>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</si>
  <si>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</si>
  <si>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</si>
  <si>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</si>
  <si>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</si>
  <si>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</si>
  <si>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</si>
  <si>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</si>
  <si>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</si>
  <si>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</si>
  <si>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</si>
  <si>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</si>
  <si>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</si>
  <si>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</si>
  <si>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</si>
  <si>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</si>
  <si>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</si>
  <si>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</si>
  <si>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</si>
  <si>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</si>
  <si>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</si>
  <si>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</si>
  <si>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</si>
  <si>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</si>
  <si>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</si>
  <si>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</si>
  <si>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</si>
  <si>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</si>
  <si>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</si>
  <si>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</si>
  <si>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</si>
  <si>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</si>
  <si>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</si>
  <si>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</si>
  <si>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</si>
  <si>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</si>
  <si>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</si>
  <si>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</si>
  <si>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</si>
  <si>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</si>
  <si>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</si>
  <si>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</si>
  <si>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</si>
  <si>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</si>
  <si>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</si>
  <si>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</si>
  <si>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</si>
  <si>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</si>
  <si>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</si>
  <si>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</si>
  <si>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</si>
  <si>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</si>
  <si>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</si>
  <si>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</si>
  <si>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</si>
  <si>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</si>
  <si>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</si>
  <si>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</si>
  <si>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</si>
  <si>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</si>
  <si>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</si>
  <si>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</si>
  <si>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</si>
  <si>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</si>
  <si>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</si>
  <si>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</si>
  <si>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</si>
  <si>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</si>
  <si>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</si>
  <si>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</si>
  <si>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</si>
  <si>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</si>
  <si>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</si>
  <si>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</si>
  <si>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</si>
  <si>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</si>
  <si>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</si>
  <si>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</si>
  <si>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</si>
  <si>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</si>
  <si>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</si>
  <si>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</si>
  <si>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</si>
  <si>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</si>
  <si>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</si>
  <si>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</si>
  <si>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</si>
  <si>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</si>
  <si>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</si>
  <si>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</si>
  <si>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</si>
  <si>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</si>
  <si>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</si>
  <si>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</si>
  <si>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</si>
  <si>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</si>
  <si>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</si>
  <si>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</si>
  <si>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</si>
  <si>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</si>
  <si>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</si>
  <si>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</si>
  <si>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</si>
  <si>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</si>
  <si>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</si>
  <si>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</si>
  <si>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</si>
  <si>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</si>
  <si>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</si>
  <si>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</si>
  <si>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</si>
  <si>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</si>
  <si>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</si>
  <si>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</si>
  <si>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</si>
  <si>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</si>
  <si>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</si>
  <si>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</si>
  <si>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</si>
  <si>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</si>
  <si>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</si>
  <si>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</si>
  <si>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</si>
  <si>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</si>
  <si>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</si>
  <si>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</si>
  <si>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</si>
  <si>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</si>
  <si>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</si>
  <si>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</si>
  <si>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</si>
  <si>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</si>
  <si>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</si>
  <si>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</si>
  <si>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</si>
  <si>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</si>
  <si>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</si>
  <si>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</si>
  <si>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</si>
  <si>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</si>
  <si>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</si>
  <si>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</si>
  <si>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</si>
  <si>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</si>
  <si>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</si>
  <si>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</si>
  <si>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</si>
  <si>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</si>
  <si>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</si>
  <si>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</si>
  <si>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</si>
  <si>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</si>
  <si>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</si>
  <si>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</si>
  <si>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</si>
  <si>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</si>
  <si>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</si>
  <si>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</si>
  <si>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</si>
  <si>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</si>
  <si>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</si>
  <si>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</si>
  <si>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</si>
  <si>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</si>
  <si>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</si>
  <si>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</si>
  <si>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</si>
  <si>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</si>
  <si>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</si>
  <si>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</si>
  <si>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</si>
  <si>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</si>
  <si>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</si>
  <si>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</si>
  <si>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</si>
  <si>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</si>
  <si>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</si>
  <si>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</si>
  <si>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</si>
  <si>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</si>
  <si>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</si>
  <si>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</si>
  <si>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</si>
  <si>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</si>
  <si>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</si>
  <si>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</si>
  <si>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</si>
  <si>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</si>
  <si>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</si>
  <si>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</si>
  <si>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</si>
  <si>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</si>
  <si>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</si>
  <si>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</si>
  <si>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</si>
  <si>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</si>
  <si>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</si>
  <si>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</si>
  <si>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</si>
  <si>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</si>
  <si>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</si>
  <si>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</si>
  <si>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</si>
  <si>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</si>
  <si>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</si>
  <si>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</si>
  <si>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</si>
  <si>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</si>
  <si>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</si>
  <si>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</si>
  <si>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</si>
  <si>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</si>
  <si>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</si>
  <si>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</si>
  <si>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</si>
  <si>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</si>
  <si>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</si>
  <si>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</si>
  <si>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</si>
  <si>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</si>
  <si>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</si>
  <si>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</si>
  <si>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</si>
  <si>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</si>
  <si>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</si>
  <si>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</si>
  <si>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</si>
  <si>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</si>
  <si>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</si>
  <si>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</si>
  <si>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</si>
  <si>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</si>
  <si>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</si>
  <si>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</si>
  <si>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</si>
  <si>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</si>
  <si>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</si>
  <si>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</si>
  <si>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</si>
  <si>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</si>
  <si>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</si>
  <si>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</si>
  <si>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</si>
  <si>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</si>
  <si>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</si>
  <si>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</si>
  <si>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</si>
  <si>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</si>
  <si>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</si>
  <si>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</si>
  <si>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</si>
  <si>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</si>
  <si>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</si>
  <si>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</si>
  <si>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</si>
  <si>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</si>
  <si>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</si>
  <si>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</si>
  <si>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</si>
  <si>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</si>
  <si>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</si>
  <si>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</si>
  <si>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</si>
  <si>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</si>
  <si>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</si>
  <si>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</si>
  <si>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</si>
  <si>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</si>
  <si>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</si>
  <si>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</si>
  <si>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</si>
  <si>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</si>
  <si>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</si>
  <si>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</si>
  <si>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</si>
  <si>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</si>
  <si>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</si>
  <si>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</si>
  <si>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</si>
  <si>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</si>
  <si>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</si>
  <si>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</si>
  <si>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</si>
  <si>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</si>
  <si>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</si>
  <si>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</si>
  <si>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</si>
  <si>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</si>
  <si>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</si>
  <si>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</si>
  <si>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</si>
  <si>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</si>
  <si>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</si>
  <si>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</si>
  <si>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</si>
  <si>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</si>
  <si>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</si>
  <si>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</si>
  <si>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</si>
  <si>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</si>
  <si>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</si>
  <si>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</si>
  <si>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</si>
  <si>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</si>
  <si>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</si>
  <si>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</si>
  <si>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</si>
  <si>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</si>
  <si>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</si>
  <si>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</si>
  <si>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</si>
  <si>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</si>
  <si>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</si>
  <si>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</si>
  <si>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</si>
  <si>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</si>
  <si>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</si>
  <si>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</si>
  <si>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</si>
  <si>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</si>
  <si>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</si>
  <si>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</si>
  <si>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</si>
  <si>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</si>
  <si>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</si>
  <si>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</si>
  <si>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</si>
  <si>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</si>
  <si>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</si>
  <si>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</si>
  <si>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</si>
  <si>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</si>
  <si>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</si>
  <si>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</si>
  <si>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</si>
  <si>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</si>
  <si>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</si>
  <si>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</si>
  <si>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</si>
  <si>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</si>
  <si>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</si>
  <si>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</si>
  <si>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</si>
  <si>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</si>
  <si>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</si>
  <si>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</si>
  <si>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</si>
  <si>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</si>
  <si>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</si>
  <si>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</si>
  <si>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</si>
  <si>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</si>
  <si>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</si>
  <si>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</si>
  <si>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</si>
  <si>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</si>
  <si>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</si>
  <si>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</si>
  <si>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</si>
  <si>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</si>
  <si>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</si>
  <si>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</si>
  <si>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</si>
  <si>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</si>
  <si>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</si>
  <si>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</si>
  <si>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</si>
  <si>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</si>
  <si>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</si>
  <si>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</si>
  <si>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</si>
  <si>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</si>
  <si>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</si>
  <si>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</si>
  <si>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</si>
  <si>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</si>
  <si>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</si>
  <si>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</si>
  <si>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</si>
  <si>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</si>
  <si>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</si>
  <si>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</si>
  <si>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</si>
  <si>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</si>
  <si>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</si>
  <si>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</si>
  <si>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</si>
  <si>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</si>
  <si>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</si>
  <si>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</si>
  <si>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</si>
  <si>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</si>
  <si>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</si>
  <si>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</si>
  <si>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</si>
  <si>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</si>
  <si>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</si>
  <si>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</si>
  <si>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</si>
  <si>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</si>
  <si>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</si>
  <si>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</si>
  <si>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</si>
  <si>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</si>
  <si>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</si>
  <si>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</si>
  <si>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</si>
  <si>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</si>
  <si>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</si>
  <si>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</si>
  <si>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</si>
  <si>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</si>
  <si>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</si>
  <si>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</si>
  <si>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</si>
  <si>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</si>
  <si>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</si>
  <si>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</si>
  <si>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</si>
  <si>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</si>
  <si>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</si>
  <si>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</si>
  <si>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</si>
  <si>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</si>
  <si>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</si>
  <si>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</si>
  <si>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</si>
  <si>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</si>
  <si>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</si>
  <si>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</si>
  <si>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</si>
  <si>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</si>
  <si>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</si>
  <si>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</si>
  <si>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</si>
  <si>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</si>
  <si>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</si>
  <si>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</si>
  <si>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</si>
  <si>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</si>
  <si>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</si>
  <si>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</si>
  <si>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</si>
  <si>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</si>
  <si>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</si>
  <si>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</si>
  <si>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</si>
  <si>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</si>
  <si>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</si>
  <si>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</si>
  <si>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</si>
  <si>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</si>
  <si>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</si>
  <si>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</si>
  <si>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</si>
  <si>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</si>
  <si>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</si>
  <si>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</si>
  <si>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</si>
  <si>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</si>
  <si>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</si>
  <si>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</si>
  <si>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</si>
  <si>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</si>
  <si>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</si>
  <si>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</si>
  <si>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</si>
  <si>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</si>
  <si>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</si>
  <si>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</si>
  <si>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</si>
  <si>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</si>
  <si>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</si>
  <si>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</si>
  <si>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</si>
  <si>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</si>
  <si>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</si>
  <si>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</si>
  <si>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</si>
  <si>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</si>
  <si>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</si>
  <si>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</si>
  <si>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</si>
  <si>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</si>
  <si>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</si>
  <si>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</si>
  <si>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</si>
  <si>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</si>
  <si>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</si>
  <si>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</si>
  <si>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</si>
  <si>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</si>
  <si>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</si>
  <si>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</si>
  <si>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</si>
  <si>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</si>
  <si>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</si>
  <si>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</si>
  <si>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</si>
  <si>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</si>
  <si>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</si>
  <si>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</si>
  <si>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</si>
  <si>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</si>
  <si>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</si>
  <si>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</si>
  <si>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</si>
  <si>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</si>
  <si>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</si>
  <si>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</si>
  <si>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</si>
  <si>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</si>
  <si>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</si>
  <si>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</si>
  <si>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</si>
  <si>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</si>
  <si>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</si>
  <si>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</si>
  <si>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</si>
  <si>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</si>
  <si>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</si>
  <si>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</si>
  <si>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</si>
  <si>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</si>
  <si>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</si>
  <si>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</si>
  <si>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</si>
  <si>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</si>
  <si>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</si>
  <si>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</si>
  <si>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</si>
  <si>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</si>
  <si>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</si>
  <si>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</si>
  <si>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</si>
  <si>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</si>
  <si>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</si>
  <si>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</si>
  <si>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</si>
  <si>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</si>
  <si>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</si>
  <si>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</si>
  <si>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</si>
  <si>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</si>
  <si>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</si>
  <si>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</si>
  <si>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</si>
  <si>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</si>
  <si>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</si>
  <si>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</si>
  <si>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</si>
  <si>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</si>
  <si>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</si>
  <si>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</si>
  <si>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</si>
  <si>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</si>
  <si>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</si>
  <si>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</si>
  <si>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</si>
  <si>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</si>
  <si>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</si>
  <si>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</si>
  <si>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</si>
  <si>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</si>
  <si>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</si>
  <si>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</si>
  <si>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</si>
  <si>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</si>
  <si>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</si>
  <si>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</si>
  <si>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</si>
  <si>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</si>
  <si>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</si>
  <si>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</si>
  <si>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</si>
  <si>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</si>
  <si>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</si>
  <si>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</si>
  <si>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</si>
  <si>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</si>
  <si>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</si>
  <si>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</si>
  <si>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</si>
  <si>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</si>
  <si>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</si>
  <si>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</si>
  <si>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</si>
  <si>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</si>
  <si>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</si>
  <si>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</si>
  <si>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</si>
  <si>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</si>
  <si>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</si>
  <si>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</si>
  <si>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</si>
  <si>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</si>
  <si>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</si>
  <si>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</si>
  <si>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</si>
  <si>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</si>
  <si>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</si>
  <si>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</si>
  <si>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</si>
  <si>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</si>
  <si>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</si>
  <si>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</si>
  <si>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</si>
  <si>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</si>
  <si>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</si>
  <si>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</si>
  <si>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</si>
  <si>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</si>
  <si>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</si>
  <si>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</si>
  <si>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</si>
  <si>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</si>
  <si>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</si>
  <si>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</si>
  <si>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</si>
  <si>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</si>
  <si>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</si>
  <si>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</si>
  <si>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</si>
  <si>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</si>
  <si>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</si>
  <si>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</si>
  <si>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</si>
  <si>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</si>
  <si>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</si>
  <si>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</si>
  <si>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</si>
  <si>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</si>
  <si>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</si>
  <si>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</si>
  <si>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</si>
  <si>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</si>
  <si>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</si>
  <si>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</si>
  <si>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</si>
  <si>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</si>
  <si>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</si>
  <si>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</si>
  <si>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</si>
  <si>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</si>
  <si>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</si>
  <si>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</si>
  <si>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</si>
  <si>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</si>
  <si>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</si>
  <si>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</si>
  <si>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</si>
  <si>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</si>
  <si>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</si>
  <si>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</si>
  <si>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</si>
  <si>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</si>
  <si>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</si>
  <si>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</si>
  <si>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</si>
  <si>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</si>
  <si>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</si>
  <si>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</si>
  <si>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</si>
  <si>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</si>
  <si>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</si>
  <si>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</si>
  <si>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</si>
  <si>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</si>
  <si>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</si>
  <si>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</si>
  <si>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</si>
  <si>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</si>
  <si>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</si>
  <si>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</si>
  <si>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</si>
  <si>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</si>
  <si>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</si>
  <si>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</si>
  <si>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</si>
  <si>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</si>
  <si>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</si>
  <si>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</si>
  <si>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</si>
  <si>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</si>
  <si>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</si>
  <si>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</si>
  <si>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</si>
  <si>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</si>
  <si>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</si>
  <si>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</si>
  <si>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</si>
  <si>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</si>
  <si>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</si>
  <si>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</si>
  <si>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</si>
  <si>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</si>
  <si>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</si>
  <si>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</si>
  <si>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</si>
  <si>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</si>
  <si>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</si>
  <si>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</si>
  <si>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</si>
  <si>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</si>
  <si>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</si>
  <si>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</si>
  <si>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</si>
  <si>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</si>
  <si>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</si>
  <si>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</si>
  <si>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</si>
  <si>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</si>
  <si>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</si>
  <si>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</si>
  <si>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</si>
  <si>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</si>
  <si>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</si>
  <si>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</si>
  <si>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</si>
  <si>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</si>
  <si>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</si>
  <si>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</si>
  <si>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</si>
  <si>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</si>
  <si>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</si>
  <si>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</si>
  <si>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</si>
  <si>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</si>
  <si>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</si>
  <si>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</si>
  <si>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</si>
  <si>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</si>
  <si>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</si>
  <si>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</si>
  <si>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</si>
  <si>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</si>
  <si>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</si>
  <si>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</si>
  <si>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</si>
  <si>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</si>
  <si>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</si>
  <si>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</si>
  <si>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</si>
  <si>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</si>
  <si>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</si>
  <si>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</si>
  <si>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</si>
  <si>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</si>
  <si>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</si>
  <si>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</si>
  <si>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</si>
  <si>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</si>
  <si>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</si>
  <si>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</si>
  <si>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</si>
  <si>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</si>
  <si>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</si>
  <si>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</si>
  <si>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</si>
  <si>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</si>
  <si>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</si>
  <si>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</si>
  <si>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</si>
  <si>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</si>
  <si>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</si>
  <si>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</si>
  <si>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</si>
  <si>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</si>
  <si>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</si>
  <si>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</si>
  <si>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</si>
  <si>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</si>
  <si>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</si>
  <si>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</si>
  <si>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</si>
  <si>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</si>
  <si>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</si>
  <si>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</si>
  <si>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</si>
  <si>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</si>
  <si>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</si>
  <si>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</si>
  <si>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</si>
  <si>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</si>
  <si>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</si>
  <si>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</si>
  <si>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</si>
  <si>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</si>
  <si>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</si>
  <si>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</si>
  <si>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</si>
  <si>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</si>
  <si>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</si>
  <si>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</si>
  <si>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</si>
  <si>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</si>
  <si>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</si>
  <si>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</si>
  <si>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</si>
  <si>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</si>
  <si>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</si>
  <si>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</si>
  <si>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</si>
  <si>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</si>
  <si>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</si>
  <si>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</si>
  <si>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</si>
  <si>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</si>
  <si>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</si>
  <si>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</si>
  <si>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</si>
  <si>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</si>
  <si>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</si>
  <si>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</si>
  <si>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</si>
  <si>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</si>
  <si>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</si>
  <si>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</si>
  <si>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</si>
  <si>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</si>
  <si>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</si>
  <si>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</si>
  <si>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</si>
  <si>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</si>
  <si>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</si>
  <si>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</si>
  <si>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</si>
  <si>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</si>
  <si>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</si>
  <si>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</si>
  <si>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</si>
  <si>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</si>
  <si>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</si>
  <si>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</si>
  <si>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</si>
  <si>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</si>
  <si>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</si>
  <si>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</si>
  <si>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</si>
  <si>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</si>
  <si>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</si>
  <si>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</si>
  <si>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</si>
  <si>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</si>
  <si>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</si>
  <si>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</si>
  <si>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</si>
  <si>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</si>
  <si>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</si>
  <si>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</si>
  <si>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</si>
  <si>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</si>
  <si>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</si>
  <si>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</si>
  <si>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</si>
  <si>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</si>
  <si>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</si>
  <si>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</si>
  <si>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</si>
  <si>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</si>
  <si>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</si>
  <si>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</si>
  <si>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</si>
  <si>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</si>
  <si>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</si>
  <si>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</si>
  <si>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</si>
  <si>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</si>
  <si>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</si>
  <si>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</si>
  <si>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</si>
  <si>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</si>
  <si>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</si>
  <si>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</si>
  <si>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</si>
  <si>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</si>
  <si>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</si>
  <si>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</si>
  <si>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</si>
  <si>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</si>
  <si>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</si>
  <si>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</si>
  <si>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</si>
  <si>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</si>
  <si>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</si>
  <si>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</si>
  <si>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</si>
  <si>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</si>
  <si>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</si>
  <si>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</si>
  <si>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</si>
  <si>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</si>
  <si>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</si>
  <si>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</si>
  <si>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</si>
  <si>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</si>
  <si>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</si>
  <si>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</si>
  <si>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</si>
  <si>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</si>
  <si>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</si>
  <si>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</si>
  <si>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</si>
  <si>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</si>
  <si>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</si>
  <si>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</si>
  <si>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</si>
  <si>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</si>
  <si>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</si>
  <si>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</si>
  <si>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</si>
  <si>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</si>
  <si>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</si>
  <si>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</si>
  <si>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</si>
  <si>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</si>
  <si>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</si>
  <si>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</si>
  <si>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</si>
  <si>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</si>
  <si>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</si>
  <si>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</si>
  <si>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</si>
  <si>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</si>
  <si>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</si>
  <si>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</si>
  <si>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</si>
  <si>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</si>
  <si>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</si>
  <si>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</si>
  <si>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</si>
  <si>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</si>
  <si>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</si>
  <si>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</si>
  <si>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</si>
  <si>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</si>
  <si>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</si>
  <si>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</si>
  <si>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</si>
  <si>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</si>
  <si>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</si>
  <si>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</si>
  <si>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</si>
  <si>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</si>
  <si>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</si>
  <si>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</si>
  <si>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</si>
  <si>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</si>
  <si>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</si>
  <si>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</si>
  <si>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</si>
  <si>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</si>
  <si>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</si>
  <si>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</si>
  <si>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</si>
  <si>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</si>
  <si>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</si>
  <si>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</si>
  <si>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</si>
  <si>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</si>
  <si>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</si>
  <si>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</si>
  <si>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</si>
  <si>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</si>
  <si>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</si>
  <si>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</si>
  <si>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</si>
  <si>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</si>
  <si>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</si>
  <si>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</si>
  <si>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</si>
  <si>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</si>
  <si>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</si>
  <si>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</si>
  <si>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</si>
  <si>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</si>
  <si>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</si>
  <si>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</si>
  <si>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</si>
  <si>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</si>
  <si>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</si>
  <si>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</si>
  <si>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</si>
  <si>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</si>
  <si>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</si>
  <si>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</si>
  <si>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</si>
  <si>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</si>
  <si>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</si>
  <si>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</si>
  <si>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</si>
  <si>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</si>
  <si>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</si>
  <si>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</si>
  <si>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</si>
  <si>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</si>
  <si>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</si>
  <si>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</si>
  <si>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</si>
  <si>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</si>
  <si>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</si>
  <si>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</si>
  <si>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</si>
  <si>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</si>
  <si>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</si>
  <si>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</si>
  <si>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</si>
  <si>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</si>
  <si>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</si>
  <si>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</si>
  <si>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</si>
  <si>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</si>
  <si>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</si>
  <si>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</si>
  <si>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</si>
  <si>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</si>
  <si>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</si>
  <si>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</si>
  <si>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</si>
  <si>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</si>
  <si>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</si>
  <si>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</si>
  <si>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</si>
  <si>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</si>
  <si>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</si>
  <si>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</si>
  <si>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</si>
  <si>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</si>
  <si>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</si>
  <si>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</si>
  <si>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</si>
  <si>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</si>
  <si>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</si>
  <si>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</si>
  <si>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</si>
  <si>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</si>
  <si>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</si>
  <si>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</si>
  <si>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</si>
  <si>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</si>
  <si>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</si>
  <si>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</si>
  <si>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</si>
  <si>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</si>
  <si>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</si>
  <si>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</si>
  <si>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</si>
  <si>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</si>
  <si>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</si>
  <si>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</si>
  <si>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</si>
  <si>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</si>
  <si>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</si>
  <si>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</si>
  <si>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</si>
  <si>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</si>
  <si>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</si>
  <si>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</si>
  <si>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</si>
  <si>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</si>
  <si>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</si>
  <si>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</si>
  <si>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</si>
  <si>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</si>
  <si>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</si>
  <si>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</si>
  <si>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</si>
  <si>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</si>
  <si>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</si>
  <si>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</si>
  <si>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</si>
  <si>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</si>
  <si>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</si>
  <si>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</si>
  <si>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</si>
  <si>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</si>
  <si>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</si>
  <si>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</si>
  <si>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</si>
  <si>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</si>
  <si>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</si>
  <si>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</si>
  <si>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</si>
  <si>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</si>
  <si>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</si>
  <si>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</si>
  <si>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</si>
  <si>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</si>
  <si>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</si>
  <si>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</si>
  <si>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</si>
  <si>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</si>
  <si>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</si>
  <si>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</si>
  <si>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</si>
  <si>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</si>
  <si>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</si>
  <si>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</si>
  <si>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</si>
  <si>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</si>
  <si>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</si>
  <si>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</si>
  <si>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</si>
  <si>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</si>
  <si>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</si>
  <si>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</si>
  <si>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</si>
  <si>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</si>
  <si>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</si>
  <si>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</si>
  <si>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</si>
  <si>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</si>
  <si>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</si>
  <si>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</si>
  <si>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</si>
  <si>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</si>
  <si>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</si>
  <si>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</si>
  <si>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</si>
  <si>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</si>
  <si>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</si>
  <si>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</si>
  <si>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</si>
  <si>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</si>
  <si>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</si>
  <si>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</si>
  <si>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</si>
  <si>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</si>
  <si>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</si>
  <si>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</si>
  <si>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</si>
  <si>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</si>
  <si>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</si>
  <si>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</si>
  <si>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</si>
  <si>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</si>
  <si>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</si>
  <si>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</si>
  <si>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</si>
  <si>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</si>
  <si>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</si>
  <si>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</si>
  <si>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</si>
  <si>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</si>
  <si>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</si>
  <si>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</si>
  <si>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</si>
  <si>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</si>
  <si>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</si>
  <si>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</si>
  <si>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</si>
  <si>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</si>
  <si>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</si>
  <si>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</si>
  <si>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</si>
  <si>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</si>
  <si>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</si>
  <si>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</si>
  <si>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</si>
  <si>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</si>
  <si>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</si>
  <si>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</si>
  <si>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</si>
  <si>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</si>
  <si>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</si>
  <si>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</si>
  <si>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</si>
  <si>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</si>
  <si>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</si>
  <si>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</si>
  <si>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</si>
  <si>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</si>
  <si>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</si>
  <si>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</si>
  <si>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</si>
  <si>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</si>
  <si>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</si>
  <si>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</si>
  <si>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</si>
  <si>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</si>
  <si>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</si>
  <si>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</si>
  <si>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</si>
  <si>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</si>
  <si>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</si>
  <si>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</si>
  <si>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</si>
  <si>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</si>
  <si>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</si>
  <si>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</si>
  <si>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</si>
  <si>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</si>
  <si>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</si>
  <si>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</si>
  <si>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</si>
  <si>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</si>
  <si>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</si>
  <si>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</si>
  <si>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</si>
  <si>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</si>
  <si>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</si>
  <si>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</si>
  <si>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</si>
  <si>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</si>
  <si>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</si>
  <si>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</si>
  <si>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</si>
  <si>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</si>
  <si>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</si>
  <si>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</si>
  <si>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</si>
  <si>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</si>
  <si>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</si>
  <si>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</si>
  <si>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</si>
  <si>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</si>
  <si>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</si>
  <si>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</si>
  <si>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</si>
  <si>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</si>
  <si>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</si>
  <si>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</si>
  <si>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</si>
  <si>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</si>
  <si>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</si>
  <si>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</si>
  <si>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</si>
  <si>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</si>
  <si>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</si>
  <si>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</si>
  <si>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</si>
  <si>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</si>
  <si>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</si>
  <si>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</si>
  <si>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</si>
  <si>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</si>
  <si>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</si>
  <si>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</si>
  <si>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</si>
  <si>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</si>
  <si>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</si>
  <si>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</si>
  <si>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</si>
  <si>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</si>
  <si>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</si>
  <si>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</si>
  <si>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</si>
  <si>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</si>
  <si>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</si>
  <si>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</si>
  <si>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</si>
  <si>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</si>
  <si>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</si>
  <si>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</si>
  <si>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</si>
  <si>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</si>
  <si>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</si>
  <si>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</si>
  <si>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</si>
  <si>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</si>
  <si>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</si>
  <si>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</si>
  <si>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</si>
  <si>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</si>
  <si>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</si>
  <si>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</si>
  <si>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</si>
  <si>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</si>
  <si>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</si>
  <si>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</si>
  <si>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</si>
  <si>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</si>
  <si>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</si>
  <si>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</si>
  <si>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</si>
  <si>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</si>
  <si>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</si>
  <si>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</si>
  <si>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</si>
  <si>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</si>
  <si>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</si>
  <si>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</si>
  <si>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</si>
  <si>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</si>
  <si>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</si>
  <si>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</si>
  <si>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</si>
  <si>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</si>
  <si>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</si>
  <si>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</si>
  <si>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</si>
  <si>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</si>
  <si>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</si>
  <si>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</si>
  <si>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</si>
  <si>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</si>
  <si>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</si>
  <si>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</si>
  <si>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</si>
  <si>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</si>
  <si>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</si>
  <si>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</si>
  <si>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</si>
  <si>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</si>
  <si>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</si>
  <si>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</si>
  <si>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</si>
  <si>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</si>
  <si>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</si>
  <si>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</si>
  <si>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</si>
  <si>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</si>
  <si>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</si>
  <si>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</si>
  <si>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</si>
  <si>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</si>
  <si>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</si>
  <si>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</si>
  <si>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</si>
  <si>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</si>
  <si>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</si>
  <si>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</si>
  <si>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</si>
  <si>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</si>
  <si>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</si>
  <si>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</si>
  <si>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</si>
  <si>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</si>
  <si>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</si>
  <si>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</si>
  <si>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</si>
  <si>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</si>
  <si>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</si>
  <si>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</si>
  <si>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</si>
  <si>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</si>
  <si>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</si>
  <si>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</si>
  <si>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</si>
  <si>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</si>
  <si>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</si>
  <si>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</si>
  <si>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</si>
  <si>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</si>
  <si>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</si>
  <si>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</si>
  <si>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</si>
  <si>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</si>
  <si>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</si>
  <si>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</si>
  <si>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</si>
  <si>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</si>
  <si>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</si>
  <si>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</si>
  <si>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</si>
  <si>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</si>
  <si>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</si>
  <si>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</si>
  <si>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</si>
  <si>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</si>
  <si>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</si>
  <si>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</si>
  <si>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</si>
  <si>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</si>
  <si>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</si>
  <si>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</si>
  <si>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</si>
  <si>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</si>
  <si>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</si>
  <si>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</si>
  <si>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</si>
  <si>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</si>
  <si>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</si>
  <si>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</si>
  <si>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</si>
  <si>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</si>
  <si>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</si>
  <si>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</si>
  <si>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</si>
  <si>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</si>
  <si>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</si>
  <si>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</si>
  <si>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</si>
  <si>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</si>
  <si>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</si>
  <si>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</si>
  <si>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</si>
  <si>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</si>
  <si>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</si>
  <si>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</si>
  <si>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</si>
  <si>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</si>
  <si>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</si>
  <si>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</si>
  <si>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</si>
  <si>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</si>
  <si>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</si>
  <si>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</si>
  <si>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</si>
  <si>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</si>
  <si>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</si>
  <si>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</si>
  <si>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</si>
  <si>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</si>
  <si>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</si>
  <si>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</si>
  <si>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</si>
  <si>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</si>
  <si>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</si>
  <si>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</si>
  <si>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</si>
  <si>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</si>
  <si>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</si>
  <si>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</si>
  <si>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</si>
  <si>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</si>
  <si>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</si>
  <si>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</si>
  <si>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</si>
  <si>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</si>
  <si>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</si>
  <si>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</si>
  <si>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</si>
  <si>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</si>
  <si>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</si>
  <si>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</si>
  <si>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</si>
  <si>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</si>
  <si>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</si>
  <si>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</si>
  <si>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</si>
  <si>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</si>
  <si>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</si>
  <si>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</si>
  <si>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</si>
  <si>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</si>
  <si>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</si>
  <si>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</si>
  <si>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</si>
  <si>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</si>
  <si>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</si>
  <si>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</si>
  <si>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</si>
  <si>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</si>
  <si>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</si>
  <si>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</si>
  <si>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</si>
  <si>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</si>
  <si>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</si>
  <si>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</si>
  <si>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</si>
  <si>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</si>
  <si>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</si>
  <si>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</si>
  <si>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</si>
  <si>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</si>
  <si>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</si>
  <si>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</si>
  <si>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</si>
  <si>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</si>
  <si>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</si>
  <si>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</si>
  <si>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</si>
  <si>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</si>
  <si>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</si>
  <si>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</si>
  <si>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</si>
  <si>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</si>
  <si>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</si>
  <si>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</si>
  <si>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</si>
  <si>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</si>
  <si>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</si>
  <si>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</si>
  <si>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</si>
  <si>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</si>
  <si>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</si>
  <si>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</si>
  <si>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</si>
  <si>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</si>
  <si>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</si>
  <si>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</si>
  <si>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</si>
  <si>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</si>
  <si>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</si>
  <si>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</si>
  <si>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</si>
  <si>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</si>
  <si>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</si>
  <si>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</si>
  <si>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</si>
  <si>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</si>
  <si>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</si>
  <si>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</si>
  <si>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</si>
  <si>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</si>
  <si>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</si>
  <si>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</si>
  <si>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</si>
  <si>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</si>
  <si>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</si>
  <si>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</si>
  <si>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</si>
  <si>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</si>
  <si>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</si>
  <si>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</si>
  <si>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</si>
  <si>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</si>
  <si>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</si>
  <si>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</si>
  <si>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</si>
  <si>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</si>
  <si>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</si>
  <si>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</si>
  <si>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</si>
  <si>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</si>
  <si>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</si>
  <si>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</si>
  <si>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</si>
  <si>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</si>
  <si>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</si>
  <si>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</si>
  <si>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</si>
  <si>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</si>
  <si>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</si>
  <si>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</si>
  <si>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</si>
  <si>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</si>
  <si>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</si>
  <si>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</si>
  <si>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</si>
  <si>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</si>
  <si>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</si>
  <si>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</si>
  <si>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</si>
  <si>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</si>
  <si>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</si>
  <si>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</si>
  <si>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</si>
  <si>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</si>
  <si>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</si>
  <si>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</si>
  <si>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</si>
  <si>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</si>
  <si>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</si>
  <si>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</si>
  <si>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</si>
  <si>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</si>
  <si>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</si>
  <si>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</si>
  <si>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</si>
  <si>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</si>
  <si>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</si>
  <si>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</si>
  <si>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</si>
  <si>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</si>
  <si>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</si>
  <si>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</si>
  <si>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</si>
  <si>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</si>
  <si>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</si>
  <si>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</si>
  <si>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</si>
  <si>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</si>
  <si>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</si>
  <si>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</si>
  <si>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</si>
  <si>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</si>
  <si>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</si>
  <si>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</si>
  <si>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</si>
  <si>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</si>
  <si>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</si>
  <si>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</si>
  <si>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</si>
  <si>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</si>
  <si>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</si>
  <si>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</si>
  <si>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</si>
  <si>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</si>
  <si>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</si>
  <si>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</si>
  <si>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</si>
  <si>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</si>
  <si>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</si>
  <si>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</si>
  <si>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</si>
  <si>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</si>
  <si>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</si>
  <si>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</si>
  <si>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</si>
  <si>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</si>
  <si>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</si>
  <si>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</si>
  <si>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</si>
  <si>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</si>
  <si>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</si>
  <si>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</si>
  <si>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</si>
  <si>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</si>
  <si>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</si>
  <si>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</si>
  <si>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</si>
  <si>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</si>
  <si>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</si>
  <si>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</si>
  <si>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</si>
  <si>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</si>
  <si>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</si>
  <si>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</si>
  <si>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</si>
  <si>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</si>
  <si>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</si>
  <si>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</si>
  <si>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</si>
  <si>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</si>
  <si>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</si>
  <si>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</si>
  <si>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</si>
  <si>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</si>
  <si>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</si>
  <si>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</si>
  <si>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</si>
  <si>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</si>
  <si>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</si>
  <si>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</si>
  <si>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</si>
  <si>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</si>
  <si>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</si>
  <si>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</si>
  <si>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</si>
  <si>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</si>
  <si>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</si>
  <si>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</si>
  <si>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</si>
  <si>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</si>
  <si>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</si>
  <si>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</si>
  <si>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</si>
  <si>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</si>
  <si>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</si>
  <si>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</si>
  <si>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</si>
  <si>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</si>
  <si>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</si>
  <si>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</si>
  <si>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</si>
  <si>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</si>
  <si>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</si>
  <si>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</si>
  <si>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</si>
  <si>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</si>
  <si>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</si>
  <si>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</si>
  <si>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</si>
  <si>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</si>
  <si>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</si>
  <si>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</si>
  <si>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</si>
  <si>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</si>
  <si>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</si>
  <si>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</si>
  <si>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</si>
  <si>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</si>
  <si>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</si>
  <si>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</si>
  <si>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</si>
  <si>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</si>
  <si>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</si>
  <si>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</si>
  <si>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</si>
  <si>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</si>
  <si>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</si>
  <si>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</si>
  <si>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</si>
  <si>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</si>
  <si>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</si>
  <si>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</si>
  <si>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</si>
  <si>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</si>
  <si>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</si>
  <si>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</si>
  <si>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</si>
  <si>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</si>
  <si>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</si>
  <si>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</si>
  <si>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</si>
  <si>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</si>
  <si>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</si>
  <si>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</si>
  <si>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</si>
  <si>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</si>
  <si>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</si>
  <si>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</si>
  <si>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</si>
  <si>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</si>
  <si>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</si>
  <si>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</si>
  <si>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</si>
  <si>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</si>
  <si>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</si>
  <si>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</si>
  <si>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</si>
  <si>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</si>
  <si>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</si>
  <si>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</si>
  <si>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</si>
  <si>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</si>
  <si>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</si>
  <si>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</si>
  <si>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</si>
  <si>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</si>
  <si>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</si>
  <si>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</si>
  <si>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</si>
  <si>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</si>
  <si>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</si>
  <si>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</si>
  <si>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</si>
  <si>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</si>
  <si>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</si>
  <si>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</si>
  <si>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</si>
  <si>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</si>
  <si>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</si>
  <si>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</si>
  <si>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</si>
  <si>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</si>
  <si>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</si>
  <si>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</si>
  <si>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</si>
  <si>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</si>
  <si>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</si>
  <si>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</si>
  <si>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</si>
  <si>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</si>
  <si>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</si>
  <si>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</si>
  <si>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</si>
  <si>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</si>
  <si>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</si>
  <si>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</si>
  <si>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</si>
  <si>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</si>
  <si>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</si>
  <si>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</si>
  <si>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</si>
  <si>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</si>
  <si>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</si>
  <si>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</si>
  <si>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</si>
  <si>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</si>
  <si>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</si>
  <si>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</si>
  <si>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</si>
  <si>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</si>
  <si>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</si>
  <si>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</si>
  <si>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</si>
  <si>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</si>
  <si>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</si>
  <si>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</si>
  <si>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</si>
  <si>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</si>
  <si>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</si>
  <si>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</si>
  <si>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</si>
  <si>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</si>
  <si>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</si>
  <si>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</si>
  <si>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</si>
  <si>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</si>
  <si>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</si>
  <si>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</si>
  <si>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</si>
  <si>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</si>
  <si>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</si>
  <si>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</si>
  <si>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</si>
  <si>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</si>
  <si>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</si>
  <si>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</si>
  <si>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</si>
  <si>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</si>
  <si>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</si>
  <si>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</si>
  <si>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</si>
  <si>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</si>
  <si>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</si>
  <si>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</si>
  <si>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</si>
  <si>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</si>
  <si>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</si>
  <si>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</si>
  <si>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</si>
  <si>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</si>
  <si>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</si>
  <si>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</si>
  <si>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</si>
  <si>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</si>
  <si>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</si>
  <si>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</si>
  <si>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</si>
  <si>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</si>
  <si>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</si>
  <si>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</si>
  <si>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</si>
  <si>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</si>
  <si>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</si>
  <si>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</si>
  <si>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</si>
  <si>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</si>
  <si>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</si>
  <si>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</si>
  <si>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</si>
  <si>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</si>
  <si>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</si>
  <si>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</si>
  <si>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</si>
  <si>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</si>
  <si>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</si>
  <si>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</si>
  <si>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</si>
  <si>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</si>
  <si>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</si>
  <si>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</si>
  <si>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</si>
  <si>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</si>
  <si>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</si>
  <si>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</si>
  <si>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</si>
  <si>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</si>
  <si>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</si>
  <si>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</si>
  <si>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</si>
  <si>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</si>
  <si>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</si>
  <si>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</si>
  <si>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</si>
  <si>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</si>
  <si>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</si>
  <si>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</si>
  <si>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</si>
  <si>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</si>
  <si>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</si>
  <si>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</si>
  <si>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</si>
  <si>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</si>
  <si>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</si>
  <si>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</si>
  <si>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</si>
  <si>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</si>
  <si>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</si>
  <si>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</si>
  <si>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</si>
  <si>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</si>
  <si>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</si>
  <si>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</si>
  <si>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</si>
  <si>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</si>
  <si>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</si>
  <si>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</si>
  <si>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</si>
  <si>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</si>
  <si>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</si>
  <si>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</si>
  <si>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</si>
  <si>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</si>
  <si>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</si>
  <si>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</si>
  <si>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</si>
  <si>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</si>
  <si>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</si>
  <si>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</si>
  <si>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</si>
  <si>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</si>
  <si>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</si>
  <si>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</si>
  <si>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</si>
  <si>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</si>
  <si>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</si>
  <si>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</si>
  <si>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</si>
  <si>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</si>
  <si>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</si>
  <si>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</si>
  <si>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</si>
  <si>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</si>
  <si>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</si>
  <si>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</si>
  <si>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</si>
  <si>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</si>
  <si>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</si>
  <si>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</si>
  <si>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</si>
  <si>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</si>
  <si>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</si>
  <si>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</si>
  <si>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</si>
  <si>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</si>
  <si>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</si>
  <si>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</si>
  <si>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</si>
  <si>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</si>
  <si>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</si>
  <si>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</si>
  <si>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</si>
  <si>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</si>
  <si>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</si>
  <si>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</si>
  <si>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</si>
  <si>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</si>
  <si>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</si>
  <si>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</si>
  <si>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</si>
  <si>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</si>
  <si>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</si>
  <si>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</si>
  <si>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</si>
  <si>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</si>
  <si>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</si>
  <si>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</si>
  <si>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</si>
  <si>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</si>
  <si>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</si>
  <si>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</si>
  <si>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</si>
  <si>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</si>
  <si>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</si>
  <si>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</si>
  <si>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</si>
  <si>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</si>
  <si>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</si>
  <si>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</si>
  <si>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</si>
  <si>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</si>
  <si>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</si>
  <si>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</si>
  <si>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</si>
  <si>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</si>
  <si>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</si>
  <si>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</si>
  <si>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</si>
  <si>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</si>
  <si>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</si>
  <si>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</si>
  <si>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</si>
  <si>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</si>
  <si>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</si>
  <si>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</si>
  <si>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</si>
  <si>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</si>
  <si>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</si>
  <si>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</si>
  <si>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</si>
  <si>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</si>
  <si>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</si>
  <si>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</si>
  <si>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</si>
  <si>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</si>
  <si>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</si>
  <si>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</si>
  <si>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</si>
  <si>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</si>
  <si>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</si>
  <si>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</si>
  <si>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</si>
  <si>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</si>
  <si>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</si>
  <si>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</si>
  <si>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</si>
  <si>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</si>
  <si>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</si>
  <si>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</si>
  <si>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</si>
  <si>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</si>
  <si>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</si>
  <si>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</si>
  <si>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</si>
  <si>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</si>
  <si>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</si>
  <si>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</si>
  <si>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</si>
  <si>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</si>
  <si>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</si>
  <si>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</si>
  <si>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</si>
  <si>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</si>
  <si>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</si>
  <si>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</si>
  <si>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</si>
  <si>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</si>
  <si>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</si>
  <si>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</si>
  <si>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</si>
  <si>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</si>
  <si>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</si>
  <si>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</si>
  <si>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</si>
  <si>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</si>
  <si>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</si>
  <si>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</si>
  <si>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</si>
  <si>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</si>
  <si>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</si>
  <si>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</si>
  <si>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</si>
  <si>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</si>
  <si>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</si>
  <si>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</si>
  <si>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</si>
  <si>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</si>
  <si>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</si>
  <si>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</si>
  <si>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</si>
  <si>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</si>
  <si>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</si>
  <si>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</si>
  <si>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</si>
  <si>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</si>
  <si>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</si>
  <si>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</si>
  <si>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</si>
  <si>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</si>
  <si>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</si>
  <si>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</si>
  <si>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</si>
  <si>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</si>
  <si>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</si>
  <si>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</si>
  <si>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</si>
  <si>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</si>
  <si>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</si>
  <si>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</si>
  <si>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</si>
  <si>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</si>
  <si>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</si>
  <si>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</si>
  <si>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</si>
  <si>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</si>
  <si>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</si>
  <si>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</si>
  <si>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</si>
  <si>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</si>
  <si>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</si>
  <si>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</si>
  <si>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</si>
  <si>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</si>
  <si>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</si>
  <si>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</si>
  <si>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</si>
  <si>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</si>
  <si>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</si>
  <si>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</si>
  <si>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</si>
  <si>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</si>
  <si>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</si>
  <si>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</si>
  <si>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</si>
  <si>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</si>
  <si>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</si>
  <si>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</si>
  <si>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</si>
  <si>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</si>
  <si>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</si>
  <si>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</si>
  <si>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</si>
  <si>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</si>
  <si>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</si>
  <si>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</si>
  <si>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</si>
  <si>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</si>
  <si>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</si>
  <si>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</si>
  <si>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</si>
  <si>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</si>
  <si>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</si>
  <si>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</si>
  <si>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</si>
  <si>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</si>
  <si>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</si>
  <si>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</si>
  <si>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</si>
  <si>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</si>
  <si>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</si>
  <si>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</si>
  <si>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</si>
  <si>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</si>
  <si>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</si>
  <si>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</si>
  <si>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</si>
  <si>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</si>
  <si>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</si>
  <si>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</si>
  <si>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</si>
  <si>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</si>
  <si>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</si>
  <si>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</si>
  <si>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</si>
  <si>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</si>
  <si>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</si>
  <si>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</si>
  <si>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</si>
  <si>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</si>
  <si>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</si>
  <si>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</si>
  <si>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</si>
  <si>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</si>
  <si>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</si>
  <si>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</si>
  <si>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</si>
  <si>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</si>
  <si>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</si>
  <si>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</si>
  <si>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</si>
  <si>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</si>
  <si>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</si>
  <si>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</si>
  <si>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</si>
  <si>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</si>
  <si>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</si>
  <si>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</si>
  <si>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</si>
  <si>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</si>
  <si>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</si>
  <si>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</si>
  <si>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</si>
  <si>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</si>
  <si>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</si>
  <si>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</si>
  <si>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</si>
  <si>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</si>
  <si>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</si>
  <si>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</si>
  <si>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</si>
  <si>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</si>
  <si>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</si>
  <si>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</si>
  <si>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</si>
  <si>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</si>
  <si>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</si>
  <si>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</si>
  <si>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</si>
  <si>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</si>
  <si>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</si>
  <si>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</si>
  <si>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</si>
  <si>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</si>
  <si>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</si>
  <si>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</si>
  <si>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</si>
  <si>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</si>
  <si>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</si>
  <si>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</si>
  <si>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</si>
  <si>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</si>
  <si>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</si>
  <si>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</si>
  <si>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</si>
  <si>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</si>
  <si>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</si>
  <si>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</si>
  <si>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</si>
  <si>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</si>
  <si>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</si>
  <si>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</si>
  <si>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</si>
  <si>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</si>
  <si>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</si>
  <si>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</si>
  <si>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</si>
  <si>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</si>
  <si>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</si>
  <si>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</si>
  <si>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</si>
  <si>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</si>
  <si>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</si>
  <si>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</si>
  <si>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</si>
  <si>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</si>
  <si>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</si>
  <si>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</si>
  <si>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</si>
  <si>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</si>
  <si>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</si>
  <si>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</si>
  <si>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</si>
  <si>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</si>
  <si>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</si>
  <si>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</si>
  <si>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</si>
  <si>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</si>
  <si>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</si>
  <si>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</si>
  <si>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</si>
  <si>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</si>
  <si>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</si>
  <si>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</si>
  <si>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</si>
  <si>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</si>
  <si>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</si>
  <si>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</si>
  <si>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</si>
  <si>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</si>
  <si>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</si>
  <si>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</si>
  <si>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</si>
  <si>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</si>
  <si>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</si>
  <si>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</si>
  <si>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</si>
  <si>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</si>
  <si>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</si>
  <si>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</si>
  <si>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</si>
  <si>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</si>
  <si>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</si>
  <si>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</si>
  <si>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</si>
  <si>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</si>
  <si>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</si>
  <si>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</si>
  <si>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</si>
  <si>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</si>
  <si>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</si>
  <si>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</si>
  <si>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</si>
  <si>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</si>
  <si>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</si>
  <si>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</si>
  <si>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</si>
  <si>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</si>
  <si>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</si>
  <si>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</si>
  <si>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</si>
  <si>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</si>
  <si>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</si>
  <si>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</si>
  <si>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</si>
  <si>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</si>
  <si>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</si>
  <si>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</si>
  <si>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</si>
  <si>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</si>
  <si>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</si>
  <si>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</si>
  <si>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</si>
  <si>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</si>
  <si>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</si>
  <si>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</si>
  <si>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</si>
  <si>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</si>
  <si>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</si>
  <si>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</si>
  <si>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</si>
  <si>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</si>
  <si>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</si>
  <si>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</si>
  <si>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</si>
  <si>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</si>
  <si>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</si>
  <si>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</si>
  <si>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</si>
  <si>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</si>
  <si>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</si>
  <si>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</si>
  <si>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</si>
  <si>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</si>
  <si>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</si>
  <si>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</si>
  <si>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</si>
  <si>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</si>
  <si>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</si>
  <si>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</si>
  <si>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</si>
  <si>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</si>
  <si>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</si>
  <si>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</si>
  <si>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</si>
  <si>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</si>
  <si>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</si>
  <si>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</si>
  <si>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</si>
  <si>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</si>
  <si>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</si>
  <si>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</si>
  <si>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</si>
  <si>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</si>
  <si>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</si>
  <si>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</si>
  <si>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</si>
  <si>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</si>
  <si>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</si>
  <si>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</si>
  <si>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</si>
  <si>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</si>
  <si>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</si>
  <si>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</si>
  <si>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</si>
  <si>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</si>
  <si>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</si>
  <si>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</si>
  <si>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</si>
  <si>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</si>
  <si>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</si>
  <si>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</si>
  <si>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</si>
  <si>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</si>
  <si>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</si>
  <si>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</si>
  <si>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</si>
  <si>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</si>
  <si>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</si>
  <si>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</si>
  <si>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</si>
  <si>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</si>
  <si>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</si>
  <si>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</si>
  <si>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</si>
  <si>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</si>
  <si>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</si>
  <si>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</si>
  <si>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</si>
  <si>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</si>
  <si>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</si>
  <si>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</si>
  <si>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</si>
  <si>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</si>
  <si>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</si>
  <si>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</si>
  <si>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</si>
  <si>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</si>
  <si>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</si>
  <si>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</si>
  <si>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</si>
  <si>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</si>
  <si>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</si>
  <si>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</si>
  <si>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</si>
  <si>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</si>
  <si>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</si>
  <si>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</si>
  <si>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</si>
  <si>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</si>
  <si>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</si>
  <si>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</si>
  <si>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</si>
  <si>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</si>
  <si>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</si>
  <si>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</si>
  <si>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</si>
  <si>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</si>
  <si>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</si>
  <si>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</si>
  <si>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</si>
  <si>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</si>
  <si>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</si>
  <si>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</si>
  <si>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</si>
  <si>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</si>
  <si>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</si>
  <si>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</si>
  <si>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</si>
  <si>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</si>
  <si>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</si>
  <si>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</si>
  <si>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</si>
  <si>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</si>
  <si>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</si>
  <si>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</si>
  <si>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</si>
  <si>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</si>
  <si>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</si>
  <si>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</si>
  <si>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</si>
  <si>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</si>
  <si>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</si>
  <si>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</si>
  <si>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</si>
  <si>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</si>
  <si>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</si>
  <si>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</si>
  <si>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</si>
  <si>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</si>
  <si>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</si>
  <si>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</si>
  <si>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</si>
  <si>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</si>
  <si>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</si>
  <si>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</si>
  <si>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</si>
  <si>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</si>
  <si>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</si>
  <si>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</si>
  <si>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</si>
  <si>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</si>
  <si>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</si>
  <si>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</si>
  <si>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</si>
  <si>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</si>
  <si>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</si>
  <si>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</si>
  <si>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</si>
  <si>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</si>
  <si>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</si>
  <si>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</si>
  <si>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</si>
  <si>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</si>
  <si>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</si>
  <si>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</si>
  <si>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</si>
  <si>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</si>
  <si>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</si>
  <si>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</si>
  <si>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</si>
  <si>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</si>
  <si>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</si>
  <si>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</si>
  <si>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</si>
  <si>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</si>
  <si>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</si>
  <si>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</si>
  <si>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</si>
  <si>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</si>
  <si>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</si>
  <si>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</si>
  <si>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</si>
  <si>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</si>
  <si>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</si>
  <si>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</si>
  <si>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</si>
  <si>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</si>
  <si>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</si>
  <si>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</si>
  <si>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</si>
  <si>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</si>
  <si>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</si>
  <si>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</si>
  <si>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</si>
  <si>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</si>
  <si>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</si>
  <si>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</si>
  <si>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</si>
  <si>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</si>
  <si>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</si>
  <si>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</si>
  <si>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</si>
  <si>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</si>
  <si>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</si>
  <si>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</si>
  <si>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</si>
  <si>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</si>
  <si>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</si>
  <si>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</si>
  <si>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</si>
  <si>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</si>
  <si>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</si>
  <si>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</si>
  <si>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</si>
  <si>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</si>
  <si>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</si>
  <si>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</si>
  <si>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</si>
  <si>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</si>
  <si>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</si>
  <si>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</si>
  <si>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</si>
  <si>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</si>
  <si>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</si>
  <si>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</si>
  <si>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</si>
  <si>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</si>
  <si>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</si>
  <si>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</si>
  <si>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</si>
  <si>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</si>
  <si>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</si>
  <si>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</si>
  <si>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</si>
  <si>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</si>
  <si>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</si>
  <si>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</si>
  <si>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</si>
  <si>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</si>
  <si>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</si>
  <si>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</si>
  <si>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</si>
  <si>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</si>
  <si>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</si>
  <si>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</si>
  <si>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</si>
  <si>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</si>
  <si>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</si>
  <si>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</si>
  <si>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</si>
  <si>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</si>
  <si>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</si>
  <si>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</si>
  <si>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</si>
  <si>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</si>
  <si>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</si>
  <si>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</si>
  <si>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</si>
  <si>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</si>
  <si>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</si>
  <si>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</si>
  <si>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</si>
  <si>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</si>
  <si>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</si>
  <si>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</si>
  <si>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</si>
  <si>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</si>
  <si>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</si>
  <si>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</si>
  <si>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</si>
  <si>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</si>
  <si>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</si>
  <si>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</si>
  <si>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</si>
  <si>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</si>
  <si>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</si>
  <si>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</si>
  <si>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</si>
  <si>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</si>
  <si>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</si>
  <si>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</si>
  <si>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</si>
  <si>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</si>
  <si>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</si>
  <si>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</si>
  <si>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</si>
  <si>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</si>
  <si>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</si>
  <si>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</si>
  <si>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</si>
  <si>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</si>
  <si>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</si>
  <si>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</si>
  <si>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</si>
  <si>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</si>
  <si>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</si>
  <si>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</si>
  <si>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</si>
  <si>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</si>
  <si>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</si>
  <si>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</si>
  <si>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</si>
  <si>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</si>
  <si>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</si>
  <si>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</si>
  <si>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</si>
  <si>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</si>
  <si>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</si>
  <si>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</si>
  <si>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</si>
  <si>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</si>
  <si>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</si>
  <si>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</si>
  <si>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</si>
  <si>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</si>
  <si>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</si>
  <si>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</si>
  <si>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</si>
  <si>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</si>
  <si>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</si>
  <si>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</si>
  <si>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</si>
  <si>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</si>
  <si>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</si>
  <si>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</si>
  <si>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</si>
  <si>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</si>
  <si>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</si>
  <si>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</si>
  <si>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</si>
  <si>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</si>
  <si>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</si>
  <si>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</si>
  <si>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</si>
  <si>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</si>
  <si>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</si>
  <si>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</si>
  <si>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</si>
  <si>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</si>
  <si>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</si>
  <si>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</si>
  <si>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</si>
  <si>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</si>
  <si>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</si>
  <si>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</si>
  <si>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</si>
  <si>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</si>
  <si>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</si>
  <si>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</si>
  <si>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</si>
  <si>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</si>
  <si>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</si>
  <si>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</si>
  <si>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</si>
  <si>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</si>
  <si>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</si>
  <si>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</si>
  <si>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</si>
  <si>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</si>
  <si>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</si>
  <si>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</si>
  <si>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</si>
  <si>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</si>
  <si>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</si>
  <si>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</si>
  <si>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</si>
  <si>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</si>
  <si>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</si>
  <si>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</si>
  <si>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</si>
  <si>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</si>
  <si>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</si>
  <si>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</si>
  <si>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</si>
  <si>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</si>
  <si>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</si>
  <si>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</si>
  <si>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</si>
  <si>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</si>
  <si>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</si>
  <si>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</si>
  <si>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</si>
  <si>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</si>
  <si>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</si>
  <si>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</si>
  <si>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</si>
  <si>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</si>
  <si>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</si>
  <si>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</si>
  <si>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</si>
  <si>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</si>
  <si>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</si>
  <si>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</si>
  <si>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</si>
  <si>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</si>
  <si>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</si>
  <si>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</si>
  <si>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</si>
  <si>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</si>
  <si>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</si>
  <si>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</si>
  <si>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</si>
  <si>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</si>
  <si>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</si>
  <si>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</si>
  <si>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</si>
  <si>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</si>
  <si>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</si>
  <si>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</si>
  <si>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</si>
  <si>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</si>
  <si>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</si>
  <si>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</si>
  <si>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</si>
  <si>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</si>
  <si>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</si>
  <si>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</si>
  <si>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</si>
  <si>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</si>
  <si>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</si>
  <si>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</si>
  <si>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</si>
  <si>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</si>
  <si>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</si>
  <si>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</si>
  <si>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</si>
  <si>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</si>
  <si>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</si>
  <si>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</si>
  <si>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</si>
  <si>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</si>
  <si>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</si>
  <si>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</si>
  <si>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</si>
  <si>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</si>
  <si>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</si>
  <si>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</si>
  <si>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</si>
  <si>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</si>
  <si>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</si>
  <si>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</si>
  <si>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</si>
  <si>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</si>
  <si>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</si>
  <si>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</si>
  <si>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</si>
  <si>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</si>
  <si>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</si>
  <si>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</si>
  <si>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</si>
  <si>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</si>
  <si>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</si>
  <si>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</si>
  <si>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</si>
  <si>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</si>
  <si>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</si>
  <si>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</si>
  <si>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</si>
  <si>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</si>
  <si>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</si>
  <si>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</si>
  <si>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</si>
  <si>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</si>
  <si>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</si>
  <si>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</si>
  <si>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</si>
  <si>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</si>
  <si>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</si>
  <si>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</si>
  <si>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</si>
  <si>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</si>
  <si>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</si>
  <si>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</si>
  <si>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</si>
  <si>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</si>
  <si>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</si>
  <si>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</si>
  <si>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</si>
  <si>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</si>
  <si>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</si>
  <si>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</si>
  <si>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</si>
  <si>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</si>
  <si>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</si>
  <si>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</si>
  <si>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</si>
  <si>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</si>
  <si>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</si>
  <si>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</si>
  <si>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</si>
  <si>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</si>
  <si>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</si>
  <si>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</si>
  <si>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</si>
  <si>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</si>
  <si>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</si>
  <si>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</si>
  <si>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</si>
  <si>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</si>
  <si>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</si>
  <si>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</si>
  <si>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</si>
  <si>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</si>
  <si>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</si>
  <si>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</si>
  <si>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</si>
  <si>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</si>
  <si>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</si>
  <si>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</si>
  <si>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</si>
  <si>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</si>
  <si>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</si>
  <si>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</si>
  <si>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</si>
  <si>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</si>
  <si>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</si>
  <si>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</si>
  <si>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</si>
  <si>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</si>
  <si>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</si>
  <si>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</si>
  <si>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</si>
  <si>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</si>
  <si>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</si>
  <si>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</si>
  <si>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</si>
  <si>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</si>
  <si>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</si>
  <si>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</si>
  <si>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</si>
  <si>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</si>
  <si>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</si>
  <si>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</si>
  <si>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</si>
  <si>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</si>
  <si>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</si>
  <si>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</si>
  <si>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</si>
  <si>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</si>
  <si>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</si>
  <si>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</si>
  <si>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</si>
  <si>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</si>
  <si>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</si>
  <si>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</si>
  <si>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</si>
  <si>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</si>
  <si>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</si>
  <si>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</si>
  <si>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</si>
  <si>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</si>
  <si>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</si>
  <si>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</si>
  <si>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</si>
  <si>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</si>
  <si>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</si>
  <si>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</si>
  <si>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</si>
  <si>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</si>
  <si>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</si>
  <si>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</si>
  <si>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</si>
  <si>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</si>
  <si>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</si>
  <si>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</si>
  <si>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</si>
  <si>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</si>
  <si>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</si>
  <si>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</si>
  <si>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</si>
  <si>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</si>
  <si>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</si>
  <si>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</si>
  <si>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</si>
  <si>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</si>
  <si>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</si>
  <si>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</si>
  <si>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</si>
  <si>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</si>
  <si>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</si>
  <si>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</si>
  <si>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</si>
  <si>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</si>
  <si>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</si>
  <si>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</si>
  <si>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</si>
  <si>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</si>
  <si>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</si>
  <si>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</si>
  <si>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</si>
  <si>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</si>
  <si>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</si>
  <si>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</si>
  <si>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</si>
  <si>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</si>
  <si>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</si>
  <si>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</si>
  <si>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</si>
  <si>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</si>
  <si>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</si>
  <si>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</si>
  <si>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</si>
  <si>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</si>
  <si>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</si>
  <si>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</si>
  <si>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</si>
  <si>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</si>
  <si>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</si>
  <si>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</si>
  <si>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</si>
  <si>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</si>
  <si>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</si>
  <si>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</si>
  <si>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</si>
  <si>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</si>
  <si>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</si>
  <si>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</si>
  <si>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</si>
  <si>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</si>
  <si>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</si>
  <si>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</si>
  <si>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</si>
  <si>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</si>
  <si>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</si>
  <si>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</si>
  <si>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</si>
  <si>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</si>
  <si>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</si>
  <si>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</si>
  <si>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</si>
  <si>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</si>
  <si>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</si>
  <si>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</si>
  <si>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</si>
  <si>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</si>
  <si>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</si>
  <si>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</si>
  <si>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</si>
  <si>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</si>
  <si>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</si>
  <si>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</si>
  <si>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</si>
  <si>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</si>
  <si>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</si>
  <si>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</si>
  <si>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</si>
  <si>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</si>
  <si>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</si>
  <si>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</si>
  <si>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</si>
  <si>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</si>
  <si>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</si>
  <si>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</si>
  <si>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</si>
  <si>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</si>
  <si>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</si>
  <si>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</si>
  <si>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</si>
  <si>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</si>
  <si>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</si>
  <si>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</si>
  <si>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</si>
  <si>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</si>
  <si>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</si>
  <si>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</si>
  <si>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</si>
  <si>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</si>
  <si>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</si>
  <si>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</si>
  <si>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</si>
  <si>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</si>
  <si>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</si>
  <si>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</si>
  <si>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</si>
  <si>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</si>
  <si>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</si>
  <si>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</si>
  <si>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</si>
  <si>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</si>
  <si>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</si>
  <si>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</si>
  <si>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</si>
  <si>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</si>
  <si>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</si>
  <si>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</si>
  <si>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</si>
  <si>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</si>
  <si>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</si>
  <si>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</si>
  <si>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</si>
  <si>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</si>
  <si>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</si>
  <si>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</si>
  <si>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</si>
  <si>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</si>
  <si>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</si>
  <si>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</si>
  <si>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</si>
  <si>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</si>
  <si>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</si>
  <si>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</si>
  <si>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</si>
  <si>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</si>
  <si>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</si>
  <si>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</si>
  <si>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</si>
  <si>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</si>
  <si>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</si>
  <si>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</si>
  <si>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</si>
  <si>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</si>
  <si>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</si>
  <si>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</si>
  <si>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</si>
  <si>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</si>
  <si>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</si>
  <si>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</si>
  <si>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</si>
  <si>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</si>
  <si>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</si>
  <si>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</si>
  <si>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</si>
  <si>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</si>
  <si>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</si>
  <si>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</si>
  <si>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</si>
  <si>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</si>
  <si>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</si>
  <si>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</si>
  <si>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</si>
  <si>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</si>
  <si>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</si>
  <si>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</si>
  <si>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</si>
  <si>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</si>
  <si>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</si>
  <si>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</si>
  <si>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</si>
  <si>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</si>
  <si>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</si>
  <si>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</si>
  <si>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</si>
  <si>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</si>
  <si>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</si>
  <si>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</si>
  <si>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</si>
  <si>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</si>
  <si>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</si>
  <si>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</si>
  <si>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</si>
  <si>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</si>
  <si>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</si>
  <si>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</si>
  <si>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</si>
  <si>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</si>
  <si>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</si>
  <si>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</si>
  <si>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</si>
  <si>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</si>
  <si>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</si>
  <si>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</si>
  <si>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</si>
  <si>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</si>
  <si>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</si>
  <si>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</si>
  <si>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</si>
  <si>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</si>
  <si>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</si>
  <si>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</si>
  <si>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</si>
  <si>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</si>
  <si>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</si>
  <si>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</si>
  <si>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</si>
  <si>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</si>
  <si>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</si>
  <si>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</si>
  <si>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</si>
  <si>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</si>
  <si>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</si>
  <si>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</si>
  <si>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</si>
  <si>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</si>
  <si>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</si>
  <si>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</si>
  <si>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</si>
  <si>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</si>
  <si>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</si>
  <si>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</si>
  <si>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</si>
  <si>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</si>
  <si>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</si>
  <si>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</si>
  <si>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</si>
  <si>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</si>
  <si>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</si>
  <si>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</si>
  <si>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</si>
  <si>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</si>
  <si>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</si>
  <si>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</si>
  <si>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</si>
  <si>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</si>
  <si>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</si>
  <si>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</si>
  <si>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</si>
  <si>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</si>
  <si>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</si>
  <si>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</si>
  <si>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</si>
  <si>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</si>
  <si>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</si>
  <si>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</si>
  <si>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</si>
  <si>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</si>
  <si>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</si>
  <si>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</si>
  <si>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</si>
  <si>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</si>
  <si>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</si>
  <si>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</si>
  <si>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</si>
  <si>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</si>
  <si>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</si>
  <si>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</si>
  <si>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</si>
  <si>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</si>
  <si>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</si>
  <si>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</si>
  <si>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</si>
  <si>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</si>
  <si>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</si>
  <si>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</si>
  <si>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</si>
  <si>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</si>
  <si>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</si>
  <si>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</si>
  <si>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</si>
  <si>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</si>
  <si>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</si>
  <si>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</si>
  <si>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</si>
  <si>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</si>
  <si>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</si>
  <si>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</si>
  <si>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</si>
  <si>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</si>
  <si>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</si>
  <si>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</si>
  <si>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</si>
  <si>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</si>
  <si>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</si>
  <si>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</si>
  <si>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</si>
  <si>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</si>
  <si>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</si>
  <si>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</si>
  <si>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</si>
  <si>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</si>
  <si>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</si>
  <si>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</si>
  <si>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</si>
  <si>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</si>
  <si>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</si>
  <si>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</si>
  <si>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</si>
  <si>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</si>
  <si>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</si>
  <si>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</si>
  <si>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</si>
  <si>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</si>
  <si>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</si>
  <si>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</si>
  <si>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</si>
  <si>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</si>
  <si>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</si>
  <si>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</si>
  <si>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</si>
  <si>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</si>
  <si>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</si>
  <si>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</si>
  <si>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</si>
  <si>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</si>
  <si>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</si>
  <si>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</si>
  <si>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</si>
  <si>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</si>
  <si>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</si>
  <si>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</si>
  <si>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</si>
  <si>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</si>
  <si>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</si>
  <si>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</si>
  <si>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</si>
  <si>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</si>
  <si>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</si>
  <si>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</si>
  <si>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</si>
  <si>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</si>
  <si>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</si>
  <si>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</si>
  <si>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</si>
  <si>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</si>
  <si>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</si>
  <si>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</si>
  <si>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</si>
  <si>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</si>
  <si>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</si>
  <si>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</si>
  <si>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</si>
  <si>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</si>
  <si>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</si>
  <si>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</si>
  <si>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</si>
  <si>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</si>
  <si>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</si>
  <si>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</si>
  <si>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</si>
  <si>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</si>
  <si>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</si>
  <si>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</si>
  <si>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</si>
  <si>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</si>
  <si>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</si>
  <si>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</si>
  <si>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</si>
  <si>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</si>
  <si>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</si>
  <si>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</si>
  <si>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</si>
  <si>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</si>
  <si>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</si>
  <si>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</si>
  <si>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</si>
  <si>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</si>
  <si>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</si>
  <si>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</si>
  <si>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</si>
  <si>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</si>
  <si>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</si>
  <si>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</si>
  <si>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</si>
  <si>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</si>
  <si>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</si>
  <si>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</si>
  <si>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</si>
  <si>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</si>
  <si>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</si>
  <si>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</si>
  <si>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</si>
  <si>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</si>
  <si>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</si>
  <si>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</si>
  <si>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</si>
  <si>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</si>
  <si>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</si>
  <si>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</si>
  <si>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</si>
  <si>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</si>
  <si>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</si>
  <si>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</si>
  <si>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</si>
  <si>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</si>
  <si>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</si>
  <si>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</si>
  <si>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</si>
  <si>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</si>
  <si>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</si>
  <si>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</si>
  <si>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</si>
  <si>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</si>
  <si>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</si>
  <si>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</si>
  <si>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</si>
  <si>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</si>
  <si>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</si>
  <si>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</si>
  <si>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</si>
  <si>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</si>
  <si>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</si>
  <si>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</si>
  <si>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</si>
  <si>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</si>
  <si>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</si>
  <si>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</si>
  <si>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</si>
  <si>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</si>
  <si>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</si>
  <si>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</si>
  <si>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</si>
  <si>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</si>
  <si>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</si>
  <si>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</si>
  <si>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</si>
  <si>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</si>
  <si>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</si>
  <si>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</si>
  <si>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</si>
  <si>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</si>
  <si>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</si>
  <si>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</si>
  <si>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</si>
  <si>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</si>
  <si>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</si>
  <si>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</si>
  <si>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</si>
  <si>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</si>
  <si>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</si>
  <si>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</si>
  <si>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</si>
  <si>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</si>
  <si>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</si>
  <si>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</si>
  <si>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</si>
  <si>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</si>
  <si>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</si>
  <si>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</si>
  <si>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</si>
  <si>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</si>
  <si>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</si>
  <si>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</si>
  <si>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</si>
  <si>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</si>
  <si>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</si>
  <si>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</si>
  <si>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</si>
  <si>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</si>
  <si>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</si>
  <si>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</si>
  <si>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</si>
  <si>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</si>
  <si>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</si>
  <si>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</si>
  <si>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</si>
  <si>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</si>
  <si>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</si>
  <si>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</si>
  <si>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</si>
  <si>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</si>
  <si>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</si>
  <si>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</si>
  <si>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</si>
  <si>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</si>
  <si>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</si>
  <si>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</si>
  <si>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</si>
  <si>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</si>
  <si>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</si>
  <si>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</si>
  <si>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</si>
  <si>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</si>
  <si>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</si>
  <si>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</si>
  <si>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</si>
  <si>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</si>
  <si>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</si>
  <si>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</si>
  <si>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</si>
  <si>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</si>
  <si>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</si>
  <si>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</si>
  <si>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</si>
  <si>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</si>
  <si>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</si>
  <si>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</si>
  <si>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</si>
  <si>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</si>
  <si>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</si>
  <si>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</si>
  <si>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</si>
  <si>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</si>
  <si>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</si>
  <si>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</si>
  <si>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</si>
  <si>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</si>
  <si>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</si>
  <si>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</si>
  <si>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</si>
  <si>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</si>
  <si>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</si>
  <si>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</si>
  <si>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</si>
  <si>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</si>
  <si>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</si>
  <si>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</si>
  <si>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</si>
  <si>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</si>
  <si>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</si>
  <si>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</si>
  <si>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</si>
  <si>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</si>
  <si>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</si>
  <si>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</si>
  <si>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</si>
  <si>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</si>
  <si>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</si>
  <si>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</si>
  <si>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</si>
  <si>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</si>
  <si>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</si>
  <si>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</si>
  <si>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</si>
  <si>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</si>
  <si>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</si>
  <si>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</si>
  <si>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</si>
  <si>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</si>
  <si>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</si>
  <si>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</si>
  <si>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</si>
  <si>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</si>
  <si>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</si>
  <si>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</si>
  <si>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</si>
  <si>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</si>
  <si>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</si>
  <si>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</si>
  <si>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</si>
  <si>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</si>
  <si>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</si>
  <si>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</si>
  <si>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</si>
  <si>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</si>
  <si>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</si>
  <si>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</si>
  <si>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</si>
  <si>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</si>
  <si>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</si>
  <si>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</si>
  <si>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</si>
  <si>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</si>
  <si>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</si>
  <si>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</si>
  <si>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</si>
  <si>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</si>
  <si>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</si>
  <si>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</si>
  <si>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</si>
  <si>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</si>
  <si>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</si>
  <si>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</si>
  <si>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</si>
  <si>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</si>
  <si>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</si>
  <si>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</si>
  <si>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</si>
  <si>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</si>
  <si>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</si>
  <si>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</si>
  <si>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</si>
  <si>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</si>
  <si>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</si>
  <si>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</si>
  <si>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</si>
  <si>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</si>
  <si>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</si>
  <si>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</si>
  <si>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</si>
  <si>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</si>
  <si>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</si>
  <si>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</si>
  <si>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</si>
  <si>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</si>
  <si>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</si>
  <si>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</si>
  <si>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</si>
  <si>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</si>
  <si>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</si>
  <si>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</si>
  <si>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</si>
  <si>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</si>
  <si>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</si>
  <si>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</si>
  <si>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</si>
  <si>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</si>
  <si>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</si>
  <si>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</si>
  <si>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</si>
  <si>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</si>
  <si>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</si>
  <si>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</si>
  <si>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</si>
  <si>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</si>
  <si>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</si>
  <si>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</si>
  <si>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</si>
  <si>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</si>
  <si>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</si>
  <si>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</si>
  <si>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</si>
  <si>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</si>
  <si>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</si>
  <si>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</si>
  <si>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</si>
  <si>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</si>
  <si>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</si>
  <si>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</si>
  <si>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</si>
  <si>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</si>
  <si>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</si>
  <si>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</si>
  <si>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</si>
  <si>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</si>
  <si>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</si>
  <si>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</si>
  <si>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</si>
  <si>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</si>
  <si>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</si>
  <si>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</si>
  <si>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</si>
  <si>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</si>
  <si>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</si>
  <si>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</si>
  <si>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</si>
  <si>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</si>
  <si>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</si>
  <si>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</si>
  <si>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</si>
  <si>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</si>
  <si>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</si>
  <si>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</si>
  <si>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</si>
  <si>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</si>
  <si>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</si>
  <si>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</si>
  <si>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</si>
  <si>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</si>
  <si>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</si>
  <si>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</si>
  <si>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</si>
  <si>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</si>
  <si>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</si>
  <si>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</si>
  <si>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</si>
  <si>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</si>
  <si>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</si>
  <si>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</si>
  <si>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</si>
  <si>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</si>
  <si>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</si>
  <si>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</si>
  <si>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</si>
  <si>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</si>
  <si>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</si>
  <si>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</si>
  <si>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</si>
  <si>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</si>
  <si>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</si>
  <si>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</si>
  <si>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</si>
  <si>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</si>
  <si>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</si>
  <si>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</si>
  <si>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</si>
  <si>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</si>
  <si>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</si>
  <si>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</si>
  <si>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</si>
  <si>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</si>
  <si>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</si>
  <si>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</si>
  <si>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</si>
  <si>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</si>
  <si>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</si>
  <si>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</si>
  <si>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</si>
  <si>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</si>
  <si>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</si>
  <si>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</si>
  <si>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</si>
  <si>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</si>
  <si>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</si>
  <si>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</si>
  <si>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</si>
  <si>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</si>
  <si>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</si>
  <si>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</si>
  <si>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</si>
  <si>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</si>
  <si>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</si>
  <si>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</si>
  <si>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</si>
  <si>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</si>
  <si>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</si>
  <si>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</si>
  <si>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</si>
  <si>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</si>
  <si>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</si>
  <si>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</si>
  <si>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</si>
  <si>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</si>
  <si>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</si>
  <si>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</si>
  <si>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</si>
  <si>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</si>
  <si>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</si>
  <si>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</si>
  <si>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</si>
  <si>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</si>
  <si>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</si>
  <si>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</si>
  <si>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</si>
  <si>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</si>
  <si>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</si>
  <si>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</si>
  <si>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</si>
  <si>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</si>
  <si>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</si>
  <si>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</si>
  <si>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</si>
  <si>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</si>
  <si>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</si>
  <si>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</si>
  <si>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</si>
  <si>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</si>
  <si>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</si>
  <si>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</si>
  <si>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</si>
  <si>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</si>
  <si>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</si>
  <si>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</si>
  <si>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</si>
  <si>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</si>
  <si>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</si>
  <si>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</si>
  <si>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</si>
  <si>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</si>
  <si>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</si>
  <si>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</si>
  <si>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</si>
  <si>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</si>
  <si>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</si>
  <si>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</si>
  <si>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</si>
  <si>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</si>
  <si>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</si>
  <si>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</si>
  <si>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</si>
  <si>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</si>
  <si>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</si>
  <si>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</si>
  <si>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</si>
  <si>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</si>
  <si>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</si>
  <si>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</si>
  <si>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</si>
  <si>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</si>
  <si>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</si>
  <si>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</si>
  <si>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</si>
  <si>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</si>
  <si>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</si>
  <si>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</si>
  <si>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</si>
  <si>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</si>
  <si>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</si>
  <si>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</si>
  <si>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</si>
  <si>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</si>
  <si>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</si>
  <si>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</si>
  <si>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</si>
  <si>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</si>
  <si>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</si>
  <si>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</si>
  <si>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</si>
  <si>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</si>
  <si>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</si>
  <si>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</si>
  <si>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</si>
  <si>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</si>
  <si>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</si>
  <si>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</si>
  <si>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</si>
  <si>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</si>
  <si>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</si>
  <si>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</si>
  <si>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</si>
  <si>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</si>
  <si>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</si>
  <si>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</si>
  <si>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</si>
  <si>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</si>
  <si>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</si>
  <si>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</si>
  <si>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</si>
  <si>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</si>
  <si>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</si>
  <si>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</si>
  <si>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</si>
  <si>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</si>
  <si>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</si>
  <si>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</si>
  <si>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</si>
  <si>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</si>
  <si>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</si>
  <si>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</si>
  <si>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</si>
  <si>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</si>
  <si>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</si>
  <si>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</si>
  <si>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</si>
  <si>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</si>
  <si>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</si>
  <si>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</si>
  <si>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</si>
  <si>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</si>
  <si>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</si>
  <si>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</si>
  <si>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</si>
  <si>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</si>
  <si>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</si>
  <si>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</si>
  <si>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</si>
  <si>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</si>
  <si>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</si>
  <si>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</si>
  <si>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</si>
  <si>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</si>
  <si>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</si>
  <si>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</si>
  <si>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</si>
  <si>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</si>
  <si>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</si>
  <si>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</si>
  <si>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</si>
  <si>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</si>
  <si>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</si>
  <si>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</si>
  <si>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</si>
  <si>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</si>
  <si>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</si>
  <si>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</si>
  <si>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</si>
  <si>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</si>
  <si>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</si>
  <si>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</si>
  <si>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</si>
  <si>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</si>
  <si>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</si>
  <si>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</si>
  <si>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</si>
  <si>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</si>
  <si>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</si>
  <si>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</si>
  <si>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</si>
  <si>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</si>
  <si>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</si>
  <si>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</si>
  <si>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</si>
  <si>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</si>
  <si>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</si>
  <si>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</si>
  <si>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</si>
  <si>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</si>
  <si>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</si>
  <si>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</si>
  <si>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</si>
  <si>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</si>
  <si>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</si>
  <si>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</si>
  <si>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</si>
  <si>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</si>
  <si>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</si>
  <si>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</si>
  <si>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</si>
  <si>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</si>
  <si>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</si>
  <si>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</si>
  <si>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</si>
  <si>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</si>
  <si>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</si>
  <si>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</si>
  <si>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</si>
  <si>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</si>
  <si>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</si>
  <si>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</si>
  <si>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</si>
  <si>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</si>
  <si>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</si>
  <si>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</si>
  <si>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</si>
  <si>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</si>
  <si>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</si>
  <si>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</si>
  <si>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</si>
  <si>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</si>
  <si>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</si>
  <si>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</si>
  <si>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</si>
  <si>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</si>
  <si>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</si>
  <si>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</si>
  <si>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</si>
  <si>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</si>
  <si>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</si>
  <si>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</si>
  <si>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</si>
  <si>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</si>
  <si>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</si>
  <si>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</si>
  <si>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</si>
  <si>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</si>
  <si>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</si>
  <si>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</si>
  <si>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</si>
  <si>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</si>
  <si>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</si>
  <si>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</si>
  <si>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</si>
  <si>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</si>
  <si>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</si>
  <si>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</si>
  <si>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</si>
  <si>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</si>
  <si>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</si>
  <si>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</si>
  <si>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</si>
  <si>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</si>
  <si>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</si>
  <si>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</si>
  <si>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</si>
  <si>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</si>
  <si>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</si>
  <si>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</si>
  <si>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</si>
  <si>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</si>
  <si>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</si>
  <si>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</si>
  <si>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</si>
  <si>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</si>
  <si>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</si>
  <si>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</si>
  <si>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</si>
  <si>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</si>
  <si>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</si>
  <si>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</si>
  <si>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</si>
  <si>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</si>
  <si>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</si>
  <si>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</si>
  <si>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</si>
  <si>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</si>
  <si>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</si>
  <si>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</si>
  <si>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</si>
  <si>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</si>
  <si>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</si>
  <si>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</si>
  <si>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</si>
  <si>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</si>
  <si>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</si>
  <si>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</si>
  <si>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</si>
  <si>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</si>
  <si>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</si>
  <si>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</si>
  <si>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</si>
  <si>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</si>
  <si>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</si>
  <si>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</si>
  <si>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</si>
  <si>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</si>
  <si>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</si>
  <si>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</si>
  <si>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</si>
  <si>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</si>
  <si>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</si>
  <si>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</si>
  <si>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</si>
  <si>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</si>
  <si>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</si>
  <si>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</si>
  <si>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</si>
  <si>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</si>
  <si>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</si>
  <si>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</si>
  <si>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</si>
  <si>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</si>
  <si>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</si>
  <si>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</si>
  <si>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</si>
  <si>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</si>
  <si>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</si>
  <si>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</si>
  <si>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</si>
  <si>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</si>
  <si>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</si>
  <si>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</si>
  <si>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</si>
  <si>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</si>
  <si>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</si>
  <si>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</si>
  <si>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</si>
  <si>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</si>
  <si>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</si>
  <si>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</si>
  <si>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</si>
  <si>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</si>
  <si>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</si>
  <si>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</si>
  <si>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</si>
  <si>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</si>
  <si>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</si>
  <si>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</si>
  <si>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</si>
  <si>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</si>
  <si>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</si>
  <si>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</si>
  <si>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</si>
  <si>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</si>
  <si>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</si>
  <si>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</si>
  <si>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</si>
  <si>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</si>
  <si>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</si>
  <si>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</si>
  <si>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</si>
  <si>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</si>
  <si>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</si>
  <si>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</si>
  <si>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</si>
  <si>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</si>
  <si>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</si>
  <si>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</si>
  <si>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</si>
  <si>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</si>
  <si>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</si>
  <si>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</si>
  <si>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</si>
  <si>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</si>
  <si>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</si>
  <si>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</si>
  <si>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</si>
  <si>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</si>
  <si>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</si>
  <si>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</si>
  <si>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</si>
  <si>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</si>
  <si>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</si>
  <si>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</si>
  <si>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</si>
  <si>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</si>
  <si>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</si>
  <si>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</si>
  <si>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</si>
  <si>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</si>
  <si>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</si>
  <si>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</si>
  <si>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</si>
  <si>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</si>
  <si>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</si>
  <si>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</si>
  <si>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</si>
  <si>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</si>
  <si>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</si>
  <si>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</si>
  <si>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</si>
  <si>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</si>
  <si>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</si>
  <si>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</si>
  <si>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</si>
  <si>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</si>
  <si>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</si>
  <si>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</si>
  <si>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</si>
  <si>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</si>
  <si>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</si>
  <si>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</si>
  <si>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</si>
  <si>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</si>
  <si>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</si>
  <si>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</si>
  <si>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</si>
  <si>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</si>
  <si>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</si>
  <si>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</si>
  <si>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</si>
  <si>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</si>
  <si>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</si>
  <si>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</si>
  <si>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</si>
  <si>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</si>
  <si>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</si>
  <si>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</si>
  <si>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</si>
  <si>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</si>
  <si>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</si>
  <si>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</si>
  <si>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</si>
  <si>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</si>
  <si>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</si>
  <si>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</si>
  <si>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</si>
  <si>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</si>
  <si>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</si>
  <si>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</si>
  <si>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</si>
  <si>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</si>
  <si>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</si>
  <si>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</si>
  <si>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</si>
  <si>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</si>
  <si>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</si>
  <si>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</si>
  <si>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</si>
  <si>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</si>
  <si>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</si>
  <si>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</si>
  <si>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</si>
  <si>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</si>
  <si>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</si>
  <si>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</si>
  <si>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</si>
  <si>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</si>
  <si>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</si>
  <si>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</si>
  <si>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</si>
  <si>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</si>
  <si>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</si>
  <si>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</si>
  <si>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</si>
  <si>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</si>
  <si>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</si>
  <si>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</si>
  <si>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</si>
  <si>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</si>
  <si>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</si>
  <si>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</si>
  <si>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</si>
  <si>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</si>
  <si>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</si>
  <si>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</si>
  <si>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</si>
  <si>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</si>
  <si>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</si>
  <si>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</si>
  <si>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</si>
  <si>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</si>
  <si>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</si>
  <si>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</si>
  <si>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</si>
  <si>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</si>
  <si>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</si>
  <si>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</si>
  <si>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</si>
  <si>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</si>
  <si>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</si>
  <si>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</si>
  <si>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</si>
  <si>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</si>
  <si>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</si>
  <si>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</si>
  <si>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</si>
  <si>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</si>
  <si>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</si>
  <si>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</si>
  <si>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</si>
  <si>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</si>
  <si>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</si>
  <si>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</si>
  <si>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</si>
  <si>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</si>
  <si>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</si>
  <si>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</si>
  <si>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</si>
  <si>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</si>
  <si>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</si>
  <si>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</si>
  <si>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</si>
  <si>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</si>
  <si>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</si>
  <si>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</si>
  <si>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</si>
  <si>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</si>
  <si>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</si>
  <si>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</si>
  <si>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</si>
  <si>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</si>
  <si>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</si>
  <si>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</si>
  <si>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</si>
  <si>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</si>
  <si>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</si>
  <si>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</si>
  <si>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</si>
  <si>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</si>
  <si>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</si>
  <si>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</si>
  <si>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</si>
  <si>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</si>
  <si>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</si>
  <si>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</si>
  <si>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</si>
  <si>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</si>
  <si>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</si>
  <si>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</si>
  <si>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</si>
  <si>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</si>
  <si>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</si>
  <si>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</si>
  <si>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</si>
  <si>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</si>
  <si>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</si>
  <si>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</si>
  <si>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</si>
  <si>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</si>
  <si>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</si>
  <si>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</si>
  <si>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</si>
  <si>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</si>
  <si>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</si>
  <si>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</si>
  <si>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</si>
  <si>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</si>
  <si>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</si>
  <si>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</si>
  <si>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</si>
  <si>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</si>
  <si>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</si>
  <si>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</si>
  <si>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</si>
  <si>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</si>
  <si>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</si>
  <si>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</si>
  <si>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</si>
  <si>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</si>
  <si>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</si>
  <si>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</si>
  <si>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</si>
  <si>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</si>
  <si>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</si>
  <si>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</si>
  <si>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</si>
  <si>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</si>
  <si>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</si>
  <si>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</si>
  <si>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</si>
  <si>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</si>
  <si>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</si>
  <si>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</si>
  <si>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</si>
  <si>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</si>
  <si>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</si>
  <si>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</si>
  <si>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</si>
  <si>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</si>
  <si>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</si>
  <si>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</si>
  <si>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</si>
  <si>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</si>
  <si>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</si>
  <si>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</si>
  <si>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</si>
  <si>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</si>
  <si>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</si>
  <si>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</si>
  <si>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</si>
  <si>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</si>
  <si>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</si>
  <si>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</si>
  <si>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</si>
  <si>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</si>
  <si>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</si>
  <si>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</si>
  <si>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</si>
  <si>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</si>
  <si>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</si>
  <si>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</si>
  <si>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</si>
  <si>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</si>
  <si>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</si>
  <si>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</si>
  <si>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</si>
  <si>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</si>
  <si>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</si>
  <si>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</si>
  <si>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</si>
  <si>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</si>
  <si>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</si>
  <si>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</si>
  <si>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</si>
  <si>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</si>
  <si>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</si>
  <si>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</si>
  <si>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</si>
  <si>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</si>
  <si>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</si>
  <si>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</si>
  <si>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</si>
  <si>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</si>
  <si>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</si>
  <si>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</si>
  <si>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</si>
  <si>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</si>
  <si>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</si>
  <si>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</si>
  <si>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</si>
  <si>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</si>
  <si>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</si>
  <si>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</si>
  <si>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</si>
  <si>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</si>
  <si>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</si>
  <si>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</si>
  <si>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</si>
  <si>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</si>
  <si>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</si>
  <si>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</si>
  <si>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</si>
  <si>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</si>
  <si>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</si>
  <si>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</si>
  <si>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</si>
  <si>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</si>
  <si>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</si>
  <si>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</si>
  <si>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</si>
  <si>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</si>
  <si>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</si>
  <si>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</si>
  <si>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</si>
  <si>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</si>
  <si>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</si>
  <si>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</si>
  <si>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</si>
  <si>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</si>
  <si>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</si>
  <si>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</si>
  <si>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</si>
  <si>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</si>
  <si>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</si>
  <si>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</si>
  <si>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</si>
  <si>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</si>
  <si>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</si>
  <si>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</si>
  <si>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</si>
  <si>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</si>
  <si>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</si>
  <si>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</si>
  <si>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</si>
  <si>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</si>
  <si>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</si>
  <si>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</si>
  <si>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</si>
  <si>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</si>
  <si>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</si>
  <si>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</si>
  <si>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</si>
  <si>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</si>
  <si>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</si>
  <si>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</si>
  <si>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</si>
  <si>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</si>
  <si>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</si>
  <si>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</si>
  <si>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</si>
  <si>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</si>
  <si>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</si>
  <si>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</si>
  <si>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</si>
  <si>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</si>
  <si>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</si>
  <si>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</si>
  <si>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</si>
  <si>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</si>
  <si>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</si>
  <si>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</si>
  <si>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</si>
  <si>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</si>
  <si>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</si>
  <si>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</si>
  <si>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</si>
  <si>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</si>
  <si>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</si>
  <si>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</si>
  <si>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</si>
  <si>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</si>
  <si>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</si>
  <si>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</si>
  <si>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</si>
  <si>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</si>
  <si>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</si>
  <si>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</si>
  <si>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</si>
  <si>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</si>
  <si>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</si>
  <si>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</si>
  <si>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</si>
  <si>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</si>
  <si>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</si>
  <si>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</si>
  <si>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</si>
  <si>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</si>
  <si>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</si>
  <si>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</si>
  <si>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</si>
  <si>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</si>
  <si>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</si>
  <si>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</si>
  <si>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</si>
  <si>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</si>
  <si>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</si>
  <si>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</si>
  <si>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</si>
  <si>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</si>
  <si>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</si>
  <si>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</si>
  <si>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</si>
  <si>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</si>
  <si>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</si>
  <si>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</si>
  <si>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</si>
  <si>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</si>
  <si>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</si>
  <si>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</si>
  <si>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</si>
  <si>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</si>
  <si>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</si>
  <si>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</si>
  <si>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</si>
  <si>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</si>
  <si>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</si>
  <si>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</si>
  <si>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</si>
  <si>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</si>
  <si>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</si>
  <si>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</si>
  <si>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</si>
  <si>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</si>
  <si>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</si>
  <si>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</si>
  <si>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</si>
  <si>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</si>
  <si>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</si>
  <si>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</si>
  <si>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</si>
  <si>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</si>
  <si>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</si>
  <si>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</si>
  <si>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</si>
  <si>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</si>
  <si>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</si>
  <si>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</si>
  <si>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</si>
  <si>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</si>
  <si>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</si>
  <si>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</si>
  <si>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</si>
  <si>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</si>
  <si>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</si>
  <si>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</si>
  <si>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</si>
  <si>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</si>
  <si>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</si>
  <si>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</si>
  <si>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</si>
  <si>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</si>
  <si>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</si>
  <si>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</si>
  <si>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</si>
  <si>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</si>
  <si>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</si>
  <si>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</si>
  <si>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</si>
  <si>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</si>
  <si>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</si>
  <si>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</si>
  <si>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</si>
  <si>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</si>
  <si>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</si>
  <si>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</si>
  <si>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</si>
  <si>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</si>
  <si>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</si>
  <si>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</si>
  <si>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</si>
  <si>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</si>
  <si>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</si>
  <si>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</si>
  <si>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</si>
  <si>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</si>
  <si>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</si>
  <si>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</si>
  <si>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</si>
  <si>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</si>
  <si>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</si>
  <si>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</si>
  <si>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</si>
  <si>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</si>
  <si>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</si>
  <si>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</si>
  <si>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</si>
  <si>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</si>
  <si>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</si>
  <si>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</si>
  <si>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</si>
  <si>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</si>
  <si>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</si>
  <si>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</si>
  <si>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</si>
  <si>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</si>
  <si>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</si>
  <si>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</si>
  <si>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</si>
  <si>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</si>
  <si>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</si>
  <si>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</si>
  <si>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</si>
  <si>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</si>
  <si>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</si>
  <si>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</si>
  <si>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</si>
  <si>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</si>
  <si>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</si>
  <si>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</si>
  <si>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</si>
  <si>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</si>
  <si>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</si>
  <si>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</si>
  <si>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</si>
  <si>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</si>
  <si>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</si>
  <si>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</si>
  <si>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</si>
  <si>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</si>
  <si>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</si>
  <si>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</si>
  <si>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</si>
  <si>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</si>
  <si>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</si>
  <si>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</si>
  <si>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</si>
  <si>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</si>
  <si>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</si>
  <si>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</si>
  <si>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</si>
  <si>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</si>
  <si>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</si>
  <si>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</si>
  <si>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</si>
  <si>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</si>
  <si>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</si>
  <si>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</si>
  <si>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</si>
  <si>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</si>
  <si>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</si>
  <si>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</si>
  <si>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</si>
  <si>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</si>
  <si>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</si>
  <si>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</si>
  <si>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</si>
  <si>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</si>
  <si>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</si>
  <si>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</si>
  <si>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</si>
  <si>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</si>
  <si>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</si>
  <si>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</si>
  <si>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</si>
  <si>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</si>
  <si>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</si>
  <si>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</si>
  <si>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</si>
  <si>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</si>
  <si>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</si>
  <si>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</si>
  <si>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</si>
  <si>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</si>
  <si>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</si>
  <si>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</si>
  <si>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</si>
  <si>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</si>
  <si>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</si>
  <si>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</si>
  <si>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</si>
  <si>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</si>
  <si>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</si>
  <si>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</si>
  <si>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</si>
  <si>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</si>
  <si>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</si>
  <si>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</si>
  <si>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</si>
  <si>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</si>
  <si>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</si>
  <si>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</si>
  <si>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</si>
  <si>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</si>
  <si>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</si>
  <si>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</si>
  <si>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</si>
  <si>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</si>
  <si>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</si>
  <si>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</si>
  <si>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</si>
  <si>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</si>
  <si>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</si>
  <si>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</si>
  <si>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</si>
  <si>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</si>
  <si>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</si>
  <si>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</si>
  <si>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</si>
  <si>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</si>
  <si>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</si>
  <si>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</si>
  <si>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</si>
  <si>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</si>
  <si>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</si>
  <si>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</si>
  <si>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</si>
  <si>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</si>
  <si>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</si>
  <si>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</si>
  <si>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</si>
  <si>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</si>
  <si>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</si>
  <si>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</si>
  <si>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</si>
  <si>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</si>
  <si>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</si>
  <si>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</si>
  <si>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</si>
  <si>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</si>
  <si>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</si>
  <si>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</si>
  <si>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</si>
  <si>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</si>
  <si>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</si>
  <si>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</si>
  <si>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</si>
  <si>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</si>
  <si>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</si>
  <si>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</si>
  <si>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</si>
  <si>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</si>
  <si>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</si>
  <si>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</si>
  <si>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</si>
  <si>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</si>
  <si>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</si>
  <si>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</si>
  <si>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</si>
  <si>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</si>
  <si>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</si>
  <si>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</si>
  <si>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</si>
  <si>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</si>
  <si>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</si>
  <si>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</si>
  <si>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</si>
  <si>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</si>
  <si>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</si>
  <si>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</si>
  <si>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</si>
  <si>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</si>
  <si>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</si>
  <si>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</si>
  <si>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</si>
  <si>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</si>
  <si>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</si>
  <si>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</si>
  <si>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</si>
  <si>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</si>
  <si>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</si>
  <si>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</si>
  <si>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</si>
  <si>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</si>
  <si>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</si>
  <si>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</si>
  <si>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</si>
  <si>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</si>
  <si>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</si>
  <si>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</si>
  <si>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</si>
  <si>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</si>
  <si>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</si>
  <si>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</si>
  <si>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</si>
  <si>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</si>
  <si>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</si>
  <si>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</si>
  <si>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</si>
  <si>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</si>
  <si>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</si>
  <si>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</si>
  <si>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</si>
  <si>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</si>
  <si>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</si>
  <si>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</si>
  <si>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</si>
  <si>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</si>
  <si>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</si>
  <si>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</si>
  <si>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</si>
  <si>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</si>
  <si>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</si>
  <si>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</si>
  <si>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</si>
  <si>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</si>
  <si>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</si>
  <si>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</si>
  <si>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</si>
  <si>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</si>
  <si>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</si>
  <si>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</si>
  <si>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</si>
  <si>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</si>
  <si>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</si>
  <si>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</si>
  <si>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</si>
  <si>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</si>
  <si>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</si>
  <si>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</si>
  <si>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</si>
  <si>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</si>
  <si>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</si>
  <si>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</si>
  <si>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</si>
  <si>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</si>
  <si>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</si>
  <si>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</si>
  <si>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</si>
  <si>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</si>
  <si>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</si>
  <si>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</si>
  <si>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</si>
  <si>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</si>
  <si>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</si>
  <si>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</si>
  <si>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</si>
  <si>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</si>
  <si>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</si>
  <si>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</si>
  <si>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</si>
  <si>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</si>
  <si>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</si>
  <si>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</si>
  <si>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</si>
  <si>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</si>
  <si>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</si>
  <si>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</si>
  <si>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</si>
  <si>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</si>
  <si>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</si>
  <si>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</si>
  <si>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</si>
  <si>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</si>
  <si>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</si>
  <si>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</si>
  <si>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</si>
  <si>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</si>
  <si>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</si>
  <si>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</si>
  <si>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</si>
  <si>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</si>
  <si>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</si>
  <si>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</si>
  <si>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</si>
  <si>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</si>
  <si>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</si>
  <si>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</si>
  <si>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</si>
  <si>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</si>
  <si>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</si>
  <si>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</si>
  <si>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</si>
  <si>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</si>
  <si>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</si>
  <si>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</si>
  <si>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</si>
  <si>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</si>
  <si>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</si>
  <si>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</si>
  <si>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</si>
  <si>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</si>
  <si>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</si>
  <si>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</si>
  <si>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</si>
  <si>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</si>
  <si>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</si>
  <si>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</si>
  <si>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</si>
  <si>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</si>
  <si>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</si>
  <si>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</si>
  <si>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</si>
  <si>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</si>
  <si>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</si>
  <si>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</si>
  <si>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</si>
  <si>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</si>
  <si>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</si>
  <si>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</si>
  <si>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</si>
  <si>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</si>
  <si>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</si>
  <si>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</si>
  <si>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</si>
  <si>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</si>
  <si>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</si>
  <si>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</si>
  <si>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</si>
  <si>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</si>
  <si>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</si>
  <si>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</si>
  <si>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</si>
  <si>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</si>
  <si>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</si>
  <si>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</si>
  <si>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</si>
  <si>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</si>
  <si>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</si>
  <si>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</si>
  <si>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</si>
  <si>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</si>
  <si>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</si>
  <si>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</si>
  <si>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</si>
  <si>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</si>
  <si>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</si>
  <si>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</si>
  <si>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</si>
  <si>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</si>
  <si>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</si>
  <si>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</si>
  <si>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</si>
  <si>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</si>
  <si>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</si>
  <si>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</si>
  <si>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</si>
  <si>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</si>
  <si>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</si>
  <si>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</si>
  <si>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</si>
  <si>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</si>
  <si>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</si>
  <si>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</si>
  <si>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</si>
  <si>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</si>
  <si>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</si>
  <si>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</si>
  <si>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</si>
  <si>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</si>
  <si>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</si>
  <si>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</si>
  <si>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</si>
  <si>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</si>
  <si>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</si>
  <si>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</si>
  <si>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</si>
  <si>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</si>
  <si>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</si>
  <si>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</si>
  <si>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</si>
  <si>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</si>
  <si>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</si>
  <si>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</si>
  <si>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</si>
  <si>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</si>
  <si>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</si>
  <si>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</si>
  <si>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</si>
  <si>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</si>
  <si>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</si>
  <si>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</si>
  <si>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</si>
  <si>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</si>
  <si>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</si>
  <si>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</si>
  <si>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</si>
  <si>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</si>
  <si>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</si>
  <si>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</si>
  <si>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</si>
  <si>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</si>
  <si>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</si>
  <si>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</si>
  <si>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</si>
  <si>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</si>
  <si>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</si>
  <si>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</si>
  <si>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</si>
  <si>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</si>
  <si>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</si>
  <si>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</si>
  <si>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</si>
  <si>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</si>
  <si>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</si>
  <si>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</si>
  <si>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</si>
  <si>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</si>
  <si>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</si>
  <si>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</si>
  <si>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</si>
  <si>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</si>
  <si>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</si>
  <si>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</si>
  <si>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</si>
  <si>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</si>
  <si>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</si>
  <si>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</si>
  <si>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</si>
  <si>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</si>
  <si>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</si>
  <si>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</si>
  <si>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</si>
  <si>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</si>
  <si>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</si>
  <si>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</si>
  <si>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</si>
  <si>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</si>
  <si>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</si>
  <si>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</si>
  <si>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</si>
  <si>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</si>
  <si>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</si>
  <si>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</si>
  <si>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</si>
  <si>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</si>
  <si>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</si>
  <si>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</si>
  <si>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</si>
  <si>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</si>
  <si>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</si>
  <si>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</si>
  <si>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</si>
  <si>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</si>
  <si>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</si>
  <si>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</si>
  <si>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</si>
  <si>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</si>
  <si>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</si>
  <si>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</si>
  <si>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</si>
  <si>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</si>
  <si>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</si>
  <si>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</si>
  <si>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</si>
  <si>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</si>
  <si>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</si>
  <si>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</si>
  <si>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</si>
  <si>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</si>
  <si>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</si>
  <si>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</si>
  <si>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</si>
  <si>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</si>
  <si>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</si>
  <si>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</si>
  <si>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</si>
  <si>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</si>
  <si>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</si>
  <si>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</si>
  <si>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</si>
  <si>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</si>
  <si>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</si>
  <si>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</si>
  <si>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</si>
  <si>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</si>
  <si>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</si>
  <si>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</si>
  <si>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</si>
  <si>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</si>
  <si>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</si>
  <si>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</si>
  <si>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</si>
  <si>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</si>
  <si>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</si>
  <si>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</si>
  <si>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</si>
  <si>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</si>
  <si>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</si>
  <si>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</si>
  <si>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</si>
  <si>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</si>
  <si>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</si>
  <si>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</si>
  <si>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</si>
  <si>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</si>
  <si>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</si>
  <si>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</si>
  <si>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</si>
  <si>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</si>
  <si>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</si>
  <si>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</si>
  <si>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</si>
  <si>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</si>
  <si>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</si>
  <si>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</si>
  <si>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</si>
  <si>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</si>
  <si>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</si>
  <si>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</si>
  <si>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</si>
  <si>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</si>
  <si>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</si>
  <si>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</si>
  <si>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</si>
  <si>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</si>
  <si>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</si>
  <si>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</si>
  <si>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</si>
  <si>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</si>
  <si>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</si>
  <si>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</si>
  <si>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</si>
  <si>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</si>
  <si>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</si>
  <si>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</si>
  <si>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</si>
  <si>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</si>
  <si>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</si>
  <si>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</si>
  <si>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</si>
  <si>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</si>
  <si>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</si>
  <si>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</si>
  <si>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</si>
  <si>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</si>
  <si>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</si>
  <si>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</si>
  <si>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</si>
  <si>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</si>
  <si>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</si>
  <si>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</si>
  <si>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</si>
  <si>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</si>
  <si>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</si>
  <si>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</si>
  <si>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</si>
  <si>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</si>
  <si>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</si>
  <si>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</si>
  <si>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</si>
  <si>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</si>
  <si>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</si>
  <si>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</si>
  <si>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</si>
  <si>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</si>
  <si>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</si>
  <si>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</si>
  <si>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</si>
  <si>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</si>
  <si>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</si>
  <si>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</si>
  <si>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</si>
  <si>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</si>
  <si>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</si>
  <si>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</si>
  <si>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</si>
  <si>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</si>
  <si>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</si>
  <si>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</si>
  <si>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</si>
  <si>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</si>
  <si>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</si>
  <si>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</si>
  <si>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</si>
  <si>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</si>
  <si>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</si>
  <si>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</si>
  <si>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</si>
  <si>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</si>
  <si>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</si>
  <si>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</si>
  <si>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</si>
  <si>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</si>
  <si>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</si>
  <si>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</si>
  <si>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</si>
  <si>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</si>
  <si>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</si>
  <si>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</si>
  <si>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</si>
  <si>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</si>
  <si>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</si>
  <si>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</si>
  <si>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</si>
  <si>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</si>
  <si>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</si>
  <si>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</si>
  <si>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</si>
  <si>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</si>
  <si>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</si>
  <si>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</si>
  <si>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</si>
  <si>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</si>
  <si>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</si>
  <si>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</si>
  <si>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</si>
  <si>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</si>
  <si>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</si>
  <si>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</si>
  <si>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</si>
  <si>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</si>
  <si>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</si>
  <si>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</si>
  <si>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</si>
  <si>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</si>
  <si>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</si>
  <si>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</si>
  <si>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</si>
  <si>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</si>
  <si>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</si>
  <si>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</si>
  <si>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</si>
  <si>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</si>
  <si>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</si>
  <si>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</si>
  <si>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</si>
  <si>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</si>
  <si>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</si>
  <si>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</si>
  <si>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</si>
  <si>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</si>
  <si>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</si>
  <si>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</si>
  <si>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</si>
  <si>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</si>
  <si>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</si>
  <si>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</si>
  <si>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</si>
  <si>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</si>
  <si>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</si>
  <si>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</si>
  <si>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</si>
  <si>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</si>
  <si>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</si>
  <si>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</si>
  <si>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</si>
  <si>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</si>
  <si>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</si>
  <si>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</si>
  <si>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</si>
  <si>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</si>
  <si>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</si>
  <si>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</si>
  <si>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</si>
  <si>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</si>
  <si>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</si>
  <si>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</si>
  <si>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</si>
  <si>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</si>
  <si>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</si>
  <si>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</si>
  <si>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</si>
  <si>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</si>
  <si>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</si>
  <si>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</si>
  <si>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</si>
  <si>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</si>
  <si>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</si>
  <si>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</si>
  <si>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</si>
  <si>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</si>
  <si>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</si>
  <si>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</si>
  <si>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</si>
  <si>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</si>
  <si>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</si>
  <si>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</si>
  <si>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</si>
  <si>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</si>
  <si>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</si>
  <si>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</si>
  <si>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</si>
  <si>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</si>
  <si>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</si>
  <si>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</si>
  <si>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</si>
  <si>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</si>
  <si>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</si>
  <si>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</si>
  <si>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</si>
  <si>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</si>
  <si>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</si>
  <si>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</si>
  <si>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</si>
  <si>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</si>
  <si>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</si>
  <si>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</si>
  <si>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</si>
  <si>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</si>
  <si>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</si>
  <si>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</si>
  <si>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</si>
  <si>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</si>
  <si>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</si>
  <si>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</si>
  <si>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</si>
  <si>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</si>
  <si>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</si>
  <si>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</si>
  <si>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</si>
  <si>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</si>
  <si>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</si>
  <si>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</si>
  <si>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</si>
  <si>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</si>
  <si>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</si>
  <si>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</si>
  <si>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</si>
  <si>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</si>
  <si>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</si>
  <si>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</si>
  <si>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</si>
  <si>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</si>
  <si>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</si>
  <si>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</si>
  <si>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</si>
  <si>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</si>
  <si>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</si>
  <si>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</si>
  <si>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</si>
  <si>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</si>
  <si>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</si>
  <si>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</si>
  <si>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</si>
  <si>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</si>
  <si>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</si>
  <si>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</si>
  <si>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</si>
  <si>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</si>
  <si>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</si>
  <si>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</si>
  <si>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</si>
  <si>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</si>
  <si>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</si>
  <si>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</si>
  <si>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</si>
  <si>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</si>
  <si>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</si>
  <si>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</si>
  <si>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</si>
  <si>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</si>
  <si>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</si>
  <si>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</si>
  <si>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</si>
  <si>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</si>
  <si>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</si>
  <si>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</si>
  <si>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</si>
  <si>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</si>
  <si>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</si>
  <si>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</si>
  <si>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</si>
  <si>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</si>
  <si>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</si>
  <si>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</si>
  <si>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</si>
  <si>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</si>
  <si>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</si>
  <si>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</si>
  <si>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</si>
  <si>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</si>
  <si>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</si>
  <si>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</si>
  <si>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</si>
  <si>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</si>
  <si>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</si>
  <si>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</si>
  <si>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</si>
  <si>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</si>
  <si>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</si>
  <si>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</si>
  <si>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</si>
  <si>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</si>
  <si>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</si>
  <si>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</si>
  <si>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</si>
  <si>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</si>
  <si>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</si>
  <si>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</si>
  <si>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</si>
  <si>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</si>
  <si>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</si>
  <si>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</si>
  <si>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</si>
  <si>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</si>
  <si>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</si>
  <si>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</si>
  <si>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</si>
  <si>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</si>
  <si>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</si>
  <si>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</si>
  <si>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</si>
  <si>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</si>
  <si>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</si>
  <si>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</si>
  <si>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</si>
  <si>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</si>
  <si>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</si>
  <si>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</si>
  <si>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</si>
  <si>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</si>
  <si>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</si>
  <si>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</si>
  <si>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</si>
  <si>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</si>
  <si>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</si>
  <si>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</si>
  <si>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</si>
  <si>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</si>
  <si>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</si>
  <si>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</si>
  <si>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</si>
  <si>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</si>
  <si>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</si>
  <si>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</si>
  <si>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</si>
  <si>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</si>
  <si>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</si>
  <si>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</si>
  <si>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</si>
  <si>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</si>
  <si>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</si>
  <si>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</si>
  <si>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</si>
  <si>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</si>
  <si>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</si>
  <si>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</si>
  <si>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</si>
  <si>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</si>
  <si>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</si>
  <si>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</si>
  <si>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</si>
  <si>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</si>
  <si>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</si>
  <si>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</si>
  <si>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</si>
  <si>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</si>
  <si>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</si>
  <si>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</si>
  <si>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</si>
  <si>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</si>
  <si>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</si>
  <si>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</si>
  <si>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</si>
  <si>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</si>
  <si>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</si>
  <si>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</si>
  <si>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</si>
  <si>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</si>
  <si>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</si>
  <si>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</si>
  <si>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</si>
  <si>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</si>
  <si>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</si>
  <si>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</si>
  <si>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</si>
  <si>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</si>
  <si>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</si>
  <si>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</si>
  <si>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</si>
  <si>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</si>
  <si>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</si>
  <si>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</si>
  <si>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</si>
  <si>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</si>
  <si>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</si>
  <si>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</si>
  <si>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</si>
  <si>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</si>
  <si>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</si>
  <si>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</si>
  <si>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</si>
  <si>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</si>
  <si>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</si>
  <si>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</si>
  <si>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</si>
  <si>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</si>
  <si>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</si>
  <si>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</si>
  <si>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</si>
  <si>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</si>
  <si>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</si>
  <si>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</si>
  <si>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</si>
  <si>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</si>
  <si>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</si>
  <si>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</si>
  <si>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</si>
  <si>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</si>
  <si>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</si>
  <si>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</si>
  <si>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</si>
  <si>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</si>
  <si>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</si>
  <si>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</si>
  <si>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</si>
  <si>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</si>
  <si>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</si>
  <si>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</si>
  <si>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</si>
  <si>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</si>
  <si>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</si>
  <si>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</si>
  <si>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</si>
  <si>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</si>
  <si>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</si>
  <si>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</si>
  <si>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</si>
  <si>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</si>
  <si>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</si>
  <si>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</si>
  <si>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</si>
  <si>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</si>
  <si>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</si>
  <si>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</si>
  <si>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</si>
  <si>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</si>
  <si>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</si>
  <si>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</si>
  <si>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</si>
  <si>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</si>
  <si>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</si>
  <si>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</si>
  <si>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</si>
  <si>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</si>
  <si>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</si>
  <si>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</si>
  <si>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</si>
  <si>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</si>
  <si>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</si>
  <si>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</si>
  <si>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</si>
  <si>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</si>
  <si>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</si>
  <si>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</si>
  <si>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</si>
  <si>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</si>
  <si>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</si>
  <si>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</si>
  <si>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</si>
  <si>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</si>
  <si>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</si>
  <si>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</si>
  <si>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</si>
  <si>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</si>
  <si>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</si>
  <si>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</si>
  <si>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</si>
  <si>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</si>
  <si>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</si>
  <si>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</si>
  <si>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</si>
  <si>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</si>
  <si>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</si>
  <si>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</si>
  <si>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</si>
  <si>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</si>
  <si>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</si>
  <si>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</si>
  <si>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</si>
  <si>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</si>
  <si>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</si>
  <si>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</si>
  <si>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</si>
  <si>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</si>
  <si>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</si>
  <si>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</si>
  <si>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</si>
  <si>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</si>
  <si>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</si>
  <si>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</si>
  <si>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</si>
  <si>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</si>
  <si>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</si>
  <si>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</si>
  <si>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</si>
  <si>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</si>
  <si>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</si>
  <si>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</si>
  <si>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</si>
  <si>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</si>
  <si>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</si>
  <si>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</si>
  <si>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</si>
  <si>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</si>
  <si>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</si>
  <si>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</si>
  <si>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</si>
  <si>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</si>
  <si>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</si>
  <si>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</si>
  <si>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</si>
  <si>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</si>
  <si>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</si>
  <si>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</si>
  <si>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</si>
  <si>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</si>
  <si>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</si>
  <si>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</si>
  <si>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</si>
  <si>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</si>
  <si>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</si>
  <si>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</si>
  <si>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</si>
  <si>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</si>
  <si>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</si>
  <si>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</si>
  <si>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</si>
  <si>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</si>
  <si>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</si>
  <si>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</si>
  <si>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</si>
  <si>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</si>
  <si>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</si>
  <si>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</si>
  <si>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</si>
  <si>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</si>
  <si>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</si>
  <si>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</si>
  <si>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</si>
  <si>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</si>
  <si>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</si>
  <si>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</si>
  <si>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</si>
  <si>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</si>
  <si>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</si>
  <si>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</si>
  <si>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</si>
  <si>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</si>
  <si>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</si>
  <si>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</si>
  <si>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</si>
  <si>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</si>
  <si>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</si>
  <si>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</si>
  <si>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</si>
  <si>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</si>
  <si>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</si>
  <si>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</si>
  <si>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</si>
  <si>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</si>
  <si>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</si>
  <si>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</si>
  <si>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</si>
  <si>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</si>
  <si>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</si>
  <si>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</si>
  <si>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</si>
  <si>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</si>
  <si>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</si>
  <si>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</si>
  <si>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</si>
  <si>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</si>
  <si>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</si>
  <si>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</si>
  <si>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</si>
  <si>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</si>
  <si>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</si>
  <si>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</si>
  <si>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</si>
  <si>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</si>
  <si>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</si>
  <si>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</si>
  <si>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</si>
  <si>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</si>
  <si>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</si>
  <si>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</si>
  <si>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</si>
  <si>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</si>
  <si>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</si>
  <si>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</si>
  <si>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</si>
  <si>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</si>
  <si>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</si>
  <si>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</si>
  <si>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</si>
  <si>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</si>
  <si>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</si>
  <si>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</si>
  <si>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</si>
  <si>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</si>
  <si>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</si>
  <si>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</si>
  <si>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</si>
  <si>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</si>
  <si>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</si>
  <si>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</si>
  <si>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</si>
  <si>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</si>
  <si>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</si>
  <si>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</si>
  <si>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</si>
  <si>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</si>
  <si>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</si>
  <si>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</si>
  <si>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</si>
  <si>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</si>
  <si>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</si>
  <si>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</si>
  <si>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</si>
  <si>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</si>
  <si>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</si>
  <si>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</si>
  <si>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</si>
  <si>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</si>
  <si>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</si>
  <si>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</si>
  <si>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</si>
  <si>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</si>
  <si>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</si>
  <si>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</si>
  <si>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</si>
  <si>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</si>
  <si>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</si>
  <si>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</si>
  <si>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</si>
  <si>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</si>
  <si>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</si>
  <si>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</si>
  <si>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</si>
  <si>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</si>
  <si>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</si>
  <si>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</si>
  <si>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</si>
  <si>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</si>
  <si>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</si>
  <si>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</si>
  <si>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</si>
  <si>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</si>
  <si>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</si>
  <si>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</si>
  <si>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</si>
  <si>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</si>
  <si>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</si>
  <si>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</si>
  <si>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</si>
  <si>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</si>
  <si>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</si>
  <si>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</si>
  <si>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</si>
  <si>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</si>
  <si>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</si>
  <si>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</si>
  <si>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</si>
  <si>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</si>
  <si>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</si>
  <si>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</si>
  <si>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</si>
  <si>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</si>
  <si>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</si>
  <si>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</si>
  <si>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</si>
  <si>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</si>
  <si>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</si>
  <si>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</si>
  <si>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</si>
  <si>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</si>
  <si>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</si>
  <si>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</si>
  <si>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</si>
  <si>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</si>
  <si>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</si>
  <si>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</si>
  <si>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</si>
  <si>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</si>
  <si>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</si>
  <si>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</si>
  <si>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</si>
  <si>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</si>
  <si>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</si>
  <si>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</si>
  <si>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</si>
  <si>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</si>
  <si>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</si>
  <si>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</si>
  <si>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</si>
  <si>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</si>
  <si>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</si>
  <si>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</si>
  <si>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</si>
  <si>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</si>
  <si>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</si>
  <si>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</si>
  <si>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</si>
  <si>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</si>
  <si>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</si>
  <si>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</si>
  <si>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</si>
  <si>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</si>
  <si>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</si>
  <si>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</si>
  <si>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</si>
  <si>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</si>
  <si>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</si>
  <si>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</si>
  <si>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</si>
  <si>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</si>
  <si>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</si>
  <si>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</si>
  <si>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</si>
  <si>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</si>
  <si>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</si>
  <si>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</si>
  <si>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</si>
  <si>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</si>
  <si>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</si>
  <si>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</si>
  <si>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</si>
  <si>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</si>
  <si>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</si>
  <si>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</si>
  <si>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</si>
  <si>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</si>
  <si>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</si>
  <si>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</si>
  <si>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</si>
  <si>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</si>
  <si>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</si>
  <si>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</si>
  <si>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</si>
  <si>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</si>
  <si>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</si>
  <si>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</si>
  <si>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</si>
  <si>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</si>
  <si>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</si>
  <si>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</si>
  <si>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</si>
  <si>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</si>
  <si>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</si>
  <si>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</si>
  <si>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</si>
  <si>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</si>
  <si>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</si>
  <si>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</si>
  <si>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</si>
  <si>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</si>
  <si>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</si>
  <si>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</si>
  <si>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</si>
  <si>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</si>
  <si>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</si>
  <si>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</si>
  <si>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</si>
  <si>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</si>
  <si>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</si>
  <si>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</si>
  <si>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</si>
  <si>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</si>
  <si>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</si>
  <si>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</si>
  <si>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</si>
  <si>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</si>
  <si>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</si>
  <si>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</si>
  <si>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</si>
  <si>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</si>
  <si>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</si>
  <si>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</si>
  <si>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</si>
  <si>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</si>
  <si>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</si>
  <si>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</si>
  <si>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</si>
  <si>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</si>
  <si>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</si>
  <si>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</si>
  <si>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</si>
  <si>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</si>
  <si>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</si>
  <si>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</si>
  <si>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</si>
  <si>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</si>
  <si>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</si>
  <si>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</si>
  <si>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</si>
  <si>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</si>
  <si>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</si>
  <si>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</si>
  <si>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</si>
  <si>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</si>
  <si>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</si>
  <si>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</si>
  <si>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</si>
  <si>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</si>
  <si>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</si>
  <si>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</si>
  <si>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</si>
  <si>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</si>
  <si>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</si>
  <si>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</si>
  <si>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</si>
  <si>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</si>
  <si>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</si>
  <si>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</si>
  <si>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</si>
  <si>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</si>
  <si>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</si>
  <si>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</si>
  <si>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</si>
  <si>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</si>
  <si>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</si>
  <si>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</si>
  <si>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</si>
  <si>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</si>
  <si>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</si>
  <si>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</si>
  <si>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</si>
  <si>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</si>
  <si>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</si>
  <si>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</si>
  <si>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</si>
  <si>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</si>
  <si>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</si>
  <si>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</si>
  <si>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</si>
  <si>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</si>
  <si>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</si>
  <si>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</si>
  <si>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</si>
  <si>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</si>
  <si>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</si>
  <si>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</si>
  <si>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</si>
  <si>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</si>
  <si>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</si>
  <si>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</si>
  <si>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</si>
  <si>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</si>
  <si>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</si>
  <si>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</si>
  <si>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</si>
  <si>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</si>
  <si>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</si>
  <si>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</si>
  <si>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</si>
  <si>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</si>
  <si>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</si>
  <si>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</si>
  <si>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</si>
  <si>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</si>
  <si>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</si>
  <si>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</si>
  <si>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</si>
  <si>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</si>
  <si>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</si>
  <si>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</si>
  <si>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</si>
  <si>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</si>
  <si>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</si>
  <si>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</si>
  <si>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</si>
  <si>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</si>
  <si>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</si>
  <si>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</si>
  <si>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</si>
  <si>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</si>
  <si>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</si>
  <si>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</si>
  <si>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</si>
  <si>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</si>
  <si>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</si>
  <si>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</si>
  <si>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</si>
  <si>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</si>
  <si>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</si>
  <si>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</si>
  <si>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</si>
  <si>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</si>
  <si>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</si>
  <si>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</si>
  <si>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</si>
  <si>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</si>
  <si>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</si>
  <si>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</si>
  <si>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</si>
  <si>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</si>
  <si>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</si>
  <si>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</si>
  <si>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</si>
  <si>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</si>
  <si>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</si>
  <si>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</si>
  <si>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</si>
  <si>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</si>
  <si>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</si>
  <si>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</si>
  <si>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</si>
  <si>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</si>
  <si>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</si>
  <si>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</si>
  <si>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</si>
  <si>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</si>
  <si>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</si>
  <si>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</si>
  <si>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</si>
  <si>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</si>
  <si>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</si>
  <si>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</si>
  <si>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</si>
  <si>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</si>
  <si>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</si>
  <si>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</si>
  <si>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</si>
  <si>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</si>
  <si>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</si>
  <si>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</si>
  <si>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</si>
  <si>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</si>
  <si>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</si>
  <si>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</si>
  <si>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</si>
  <si>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</si>
  <si>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</si>
  <si>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</si>
  <si>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</si>
  <si>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</si>
  <si>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</si>
  <si>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</si>
  <si>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</si>
  <si>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</si>
  <si>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</si>
  <si>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</si>
  <si>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</si>
  <si>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</si>
  <si>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</si>
  <si>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</si>
  <si>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</si>
  <si>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</si>
  <si>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</si>
  <si>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</si>
  <si>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</si>
  <si>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</si>
  <si>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</si>
  <si>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</si>
  <si>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</si>
  <si>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</si>
  <si>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</si>
  <si>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</si>
  <si>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</si>
  <si>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</si>
  <si>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</si>
  <si>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</si>
  <si>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</si>
  <si>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</si>
  <si>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</si>
  <si>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</si>
  <si>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</si>
  <si>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</si>
  <si>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</si>
  <si>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</si>
  <si>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</si>
  <si>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</si>
  <si>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</si>
  <si>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</si>
  <si>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</si>
  <si>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</si>
  <si>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</si>
  <si>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</si>
  <si>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</si>
  <si>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</si>
  <si>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</si>
  <si>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</si>
  <si>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</si>
  <si>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</si>
  <si>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</si>
  <si>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</si>
  <si>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</si>
  <si>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</si>
  <si>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</si>
  <si>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</si>
  <si>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</si>
  <si>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</si>
  <si>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</si>
  <si>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</si>
  <si>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</si>
  <si>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</si>
  <si>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</si>
  <si>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</si>
  <si>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</si>
  <si>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</si>
  <si>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</si>
  <si>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</si>
  <si>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</si>
  <si>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</si>
  <si>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</si>
  <si>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</si>
  <si>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</si>
  <si>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</si>
  <si>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</si>
  <si>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</si>
  <si>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</si>
  <si>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</si>
  <si>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</si>
  <si>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</si>
  <si>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</si>
  <si>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</si>
  <si>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</si>
  <si>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</si>
  <si>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</si>
  <si>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</si>
  <si>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</si>
  <si>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</si>
  <si>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</si>
  <si>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</si>
  <si>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</si>
  <si>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</si>
  <si>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</si>
  <si>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</si>
  <si>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</si>
  <si>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</si>
  <si>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</si>
  <si>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</si>
  <si>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</si>
  <si>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</si>
  <si>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</si>
  <si>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</si>
  <si>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</si>
  <si>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</si>
  <si>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</si>
  <si>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</si>
  <si>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</si>
  <si>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</si>
  <si>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</si>
  <si>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</si>
  <si>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</si>
  <si>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</si>
  <si>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</si>
  <si>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</si>
  <si>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</si>
  <si>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</si>
  <si>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</si>
  <si>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</si>
  <si>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</si>
  <si>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</si>
  <si>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</si>
  <si>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</si>
  <si>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</si>
  <si>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</si>
  <si>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</si>
  <si>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</si>
  <si>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</si>
  <si>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</si>
  <si>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</si>
  <si>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</si>
  <si>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</si>
  <si>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</si>
  <si>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</si>
  <si>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</si>
  <si>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</si>
  <si>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</si>
  <si>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</si>
  <si>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</si>
  <si>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</si>
  <si>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</si>
  <si>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</si>
  <si>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</si>
  <si>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</si>
  <si>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</si>
  <si>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</si>
  <si>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</si>
  <si>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</si>
  <si>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</si>
  <si>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</si>
  <si>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</si>
  <si>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</si>
  <si>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</si>
  <si>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</si>
  <si>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</si>
  <si>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</si>
  <si>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</si>
  <si>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</si>
  <si>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</si>
  <si>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</si>
  <si>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</si>
  <si>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</si>
  <si>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</si>
  <si>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</si>
  <si>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</si>
  <si>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</si>
  <si>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</si>
  <si>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</si>
  <si>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</si>
  <si>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</si>
  <si>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</si>
  <si>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</si>
  <si>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</si>
  <si>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</si>
  <si>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</si>
  <si>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</si>
  <si>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</si>
  <si>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</si>
  <si>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</si>
  <si>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</si>
  <si>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</si>
  <si>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</si>
  <si>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</si>
  <si>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</si>
  <si>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</si>
  <si>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</si>
  <si>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</si>
  <si>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</si>
  <si>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</si>
  <si>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</si>
  <si>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</si>
  <si>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</si>
  <si>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</si>
  <si>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</si>
  <si>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</si>
  <si>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</si>
  <si>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</si>
  <si>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</si>
  <si>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</si>
  <si>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</si>
  <si>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</si>
  <si>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</si>
  <si>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</si>
  <si>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</si>
  <si>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</si>
  <si>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</si>
  <si>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</si>
  <si>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</si>
  <si>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</si>
  <si>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</si>
  <si>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</si>
  <si>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</si>
  <si>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</si>
  <si>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</si>
  <si>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</si>
  <si>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</si>
  <si>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</si>
  <si>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</si>
  <si>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</si>
  <si>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</si>
  <si>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</si>
  <si>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</si>
  <si>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</si>
  <si>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</si>
  <si>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</si>
  <si>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</si>
  <si>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</si>
  <si>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</si>
  <si>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</si>
  <si>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</si>
  <si>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</si>
  <si>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</si>
  <si>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</si>
  <si>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</si>
  <si>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</si>
  <si>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</si>
  <si>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</si>
  <si>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</si>
  <si>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</si>
  <si>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</si>
  <si>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</si>
  <si>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</si>
  <si>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</si>
  <si>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</si>
  <si>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</si>
  <si>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</si>
  <si>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</si>
  <si>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</si>
  <si>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</si>
  <si>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</si>
  <si>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</si>
  <si>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</si>
  <si>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</si>
  <si>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</si>
  <si>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</si>
  <si>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</si>
  <si>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</si>
  <si>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</si>
  <si>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</si>
  <si>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</si>
  <si>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</si>
  <si>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</si>
  <si>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</si>
  <si>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</si>
  <si>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</si>
  <si>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</si>
  <si>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</si>
  <si>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</si>
  <si>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</si>
  <si>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</si>
  <si>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</si>
  <si>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</si>
  <si>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</si>
  <si>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</si>
  <si>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</si>
  <si>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</si>
  <si>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</si>
  <si>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</si>
  <si>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</si>
  <si>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</si>
  <si>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</si>
  <si>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</si>
  <si>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</si>
  <si>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</si>
  <si>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</si>
  <si>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</si>
  <si>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</si>
  <si>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</si>
  <si>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</si>
  <si>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</si>
  <si>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</si>
  <si>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</si>
  <si>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</si>
  <si>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</si>
  <si>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</si>
  <si>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</si>
  <si>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</si>
  <si>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</si>
  <si>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</si>
  <si>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</si>
  <si>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</si>
  <si>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</si>
  <si>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</si>
  <si>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</si>
  <si>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</si>
  <si>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</si>
  <si>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</si>
  <si>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</si>
  <si>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</si>
  <si>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</si>
  <si>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</si>
  <si>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</si>
  <si>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</si>
  <si>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</si>
  <si>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</si>
  <si>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</si>
  <si>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</si>
  <si>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</si>
  <si>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</si>
  <si>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</si>
  <si>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</si>
  <si>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</si>
  <si>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</si>
  <si>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</si>
  <si>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</si>
  <si>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</si>
  <si>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</si>
  <si>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</si>
  <si>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</si>
  <si>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</si>
  <si>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</si>
  <si>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</si>
  <si>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</si>
  <si>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</si>
  <si>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</si>
  <si>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</si>
  <si>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</si>
  <si>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</si>
  <si>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</si>
  <si>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</si>
  <si>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</si>
  <si>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</si>
  <si>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</si>
  <si>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</si>
  <si>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</si>
  <si>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</si>
  <si>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</si>
  <si>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</si>
  <si>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</si>
  <si>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</si>
  <si>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</si>
  <si>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</si>
  <si>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</si>
  <si>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</si>
  <si>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</si>
  <si>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</si>
  <si>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</si>
  <si>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</si>
  <si>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</si>
  <si>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</si>
  <si>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</si>
  <si>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</si>
  <si>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</si>
  <si>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</si>
  <si>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</si>
  <si>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</si>
  <si>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</si>
  <si>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</si>
  <si>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</si>
  <si>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</si>
  <si>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</si>
  <si>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</si>
  <si>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</si>
  <si>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</si>
  <si>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</si>
  <si>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</si>
  <si>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</si>
  <si>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</si>
  <si>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</si>
  <si>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</si>
  <si>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</si>
  <si>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</si>
  <si>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</si>
  <si>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</si>
  <si>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</si>
  <si>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</si>
  <si>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</si>
  <si>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</si>
  <si>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</si>
  <si>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</si>
  <si>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</si>
  <si>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</si>
  <si>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</si>
  <si>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</si>
  <si>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</si>
  <si>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</si>
  <si>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</si>
  <si>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</si>
  <si>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</si>
  <si>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</si>
  <si>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</si>
  <si>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</si>
  <si>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</si>
  <si>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</si>
  <si>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</si>
  <si>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</si>
  <si>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</si>
  <si>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</si>
  <si>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</si>
  <si>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</si>
  <si>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</si>
  <si>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</si>
  <si>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</si>
  <si>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</si>
  <si>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</si>
  <si>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</si>
  <si>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</si>
  <si>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</si>
  <si>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</si>
  <si>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</si>
  <si>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</si>
  <si>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</si>
  <si>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</si>
  <si>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</si>
  <si>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</si>
  <si>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</si>
  <si>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</si>
  <si>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</si>
  <si>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</si>
  <si>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</si>
  <si>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</si>
  <si>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</si>
  <si>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</si>
  <si>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</si>
  <si>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</si>
  <si>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</si>
  <si>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</si>
  <si>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</si>
  <si>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</si>
  <si>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</si>
  <si>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</si>
  <si>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</si>
  <si>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</si>
  <si>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</si>
  <si>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</si>
  <si>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</si>
  <si>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</si>
  <si>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</si>
  <si>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</si>
  <si>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</si>
  <si>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</si>
  <si>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</si>
  <si>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</si>
  <si>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</si>
  <si>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</si>
  <si>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</si>
  <si>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</si>
  <si>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</si>
  <si>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</si>
  <si>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</si>
  <si>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</si>
  <si>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</si>
  <si>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</si>
  <si>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</si>
  <si>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</si>
  <si>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</si>
  <si>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</si>
  <si>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</si>
  <si>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</si>
  <si>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</si>
  <si>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</si>
  <si>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</si>
  <si>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</si>
  <si>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</si>
  <si>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</si>
  <si>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</si>
  <si>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</si>
  <si>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</si>
  <si>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</si>
  <si>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</si>
  <si>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</si>
  <si>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</si>
  <si>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</si>
  <si>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</si>
  <si>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</si>
  <si>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</si>
  <si>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</si>
  <si>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</si>
  <si>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</si>
  <si>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</si>
  <si>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</si>
  <si>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</si>
  <si>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</si>
  <si>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</si>
  <si>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</si>
  <si>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</si>
  <si>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</si>
  <si>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</si>
  <si>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</si>
  <si>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</si>
  <si>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</si>
  <si>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</si>
  <si>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</si>
  <si>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</si>
  <si>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</si>
  <si>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</si>
  <si>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</si>
  <si>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</si>
  <si>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</si>
  <si>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</si>
  <si>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</si>
  <si>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</si>
  <si>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</si>
  <si>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</si>
  <si>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</si>
  <si>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</si>
  <si>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</si>
  <si>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</si>
  <si>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</si>
  <si>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</si>
  <si>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</si>
  <si>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</si>
  <si>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</si>
  <si>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</si>
  <si>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</si>
  <si>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</si>
  <si>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</si>
  <si>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</si>
  <si>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</si>
  <si>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</si>
  <si>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</si>
  <si>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</si>
  <si>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</si>
  <si>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</si>
  <si>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</si>
  <si>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</si>
  <si>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</si>
  <si>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</si>
  <si>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</si>
  <si>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</si>
  <si>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</si>
  <si>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</si>
  <si>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</si>
  <si>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</si>
  <si>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</si>
  <si>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</si>
  <si>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</si>
  <si>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</si>
  <si>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</si>
  <si>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</si>
  <si>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</si>
  <si>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</si>
  <si>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</si>
  <si>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</si>
  <si>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</si>
  <si>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</si>
  <si>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</si>
  <si>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</si>
  <si>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</si>
  <si>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</si>
  <si>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</si>
  <si>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</si>
  <si>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</si>
  <si>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</si>
  <si>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</si>
  <si>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</si>
  <si>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</si>
  <si>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</si>
  <si>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</si>
  <si>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</si>
  <si>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</si>
  <si>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</si>
  <si>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</si>
  <si>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</si>
  <si>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</si>
  <si>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</si>
  <si>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</si>
  <si>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</si>
  <si>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</si>
  <si>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</si>
  <si>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</si>
  <si>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</si>
  <si>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</si>
  <si>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</si>
  <si>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</si>
  <si>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</si>
  <si>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</si>
  <si>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</si>
  <si>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</si>
  <si>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</si>
  <si>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</si>
  <si>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</si>
  <si>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</si>
  <si>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</si>
  <si>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</si>
  <si>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</si>
  <si>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</si>
  <si>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</si>
  <si>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</si>
  <si>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</si>
  <si>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</si>
  <si>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</si>
  <si>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</si>
  <si>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</si>
  <si>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</si>
  <si>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</si>
  <si>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</si>
  <si>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</si>
  <si>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</si>
  <si>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</si>
  <si>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</si>
  <si>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</si>
  <si>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</si>
  <si>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</si>
  <si>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</si>
  <si>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</si>
  <si>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</si>
  <si>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</si>
  <si>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</si>
  <si>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</si>
  <si>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</si>
  <si>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</si>
  <si>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</si>
  <si>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</si>
  <si>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</si>
  <si>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</si>
  <si>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</si>
  <si>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</si>
  <si>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</si>
  <si>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</si>
  <si>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</si>
  <si>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</si>
  <si>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</si>
  <si>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</si>
  <si>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</si>
  <si>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</si>
  <si>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</si>
  <si>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</si>
  <si>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</si>
  <si>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</si>
  <si>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</si>
  <si>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</si>
  <si>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</si>
  <si>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</si>
  <si>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</si>
  <si>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</si>
  <si>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</si>
  <si>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</si>
  <si>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</si>
  <si>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</si>
  <si>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</si>
  <si>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</si>
  <si>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</si>
  <si>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</si>
  <si>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</si>
  <si>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</si>
  <si>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</si>
  <si>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</si>
  <si>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</si>
  <si>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</si>
  <si>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</si>
  <si>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</si>
  <si>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</si>
  <si>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</si>
  <si>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</si>
  <si>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</si>
  <si>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</si>
  <si>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</si>
  <si>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</si>
  <si>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</si>
  <si>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</si>
  <si>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</si>
  <si>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</si>
  <si>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</si>
  <si>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</si>
  <si>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</si>
  <si>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</si>
  <si>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</si>
  <si>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</si>
  <si>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</si>
  <si>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</si>
  <si>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</si>
  <si>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</si>
  <si>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</si>
  <si>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</si>
  <si>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</si>
  <si>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</si>
  <si>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</si>
  <si>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</si>
  <si>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</si>
  <si>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</si>
  <si>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</si>
  <si>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</si>
  <si>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</si>
  <si>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</si>
  <si>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</si>
  <si>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</si>
  <si>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</si>
  <si>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</si>
  <si>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</si>
  <si>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</si>
  <si>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</si>
  <si>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</si>
  <si>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</si>
  <si>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</si>
  <si>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</si>
  <si>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</si>
  <si>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</si>
  <si>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</si>
  <si>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</si>
  <si>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</si>
  <si>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</si>
  <si>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</si>
  <si>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</si>
  <si>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</si>
  <si>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</si>
  <si>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</si>
  <si>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</si>
  <si>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</si>
  <si>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</si>
  <si>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</si>
  <si>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</si>
  <si>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</si>
  <si>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</si>
  <si>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</si>
  <si>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</si>
  <si>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</si>
  <si>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</si>
  <si>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</si>
  <si>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</si>
  <si>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</si>
  <si>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</si>
  <si>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</si>
  <si>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</si>
  <si>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</si>
  <si>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</si>
  <si>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</si>
  <si>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</si>
  <si>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</si>
  <si>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</si>
  <si>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</si>
  <si>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</si>
  <si>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</si>
  <si>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</si>
  <si>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</si>
  <si>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</si>
  <si>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</si>
  <si>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</si>
  <si>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</si>
  <si>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</si>
  <si>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</si>
  <si>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</si>
  <si>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</si>
  <si>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</si>
  <si>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</si>
  <si>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</si>
  <si>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</si>
  <si>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</si>
  <si>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</si>
  <si>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</si>
  <si>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</si>
  <si>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</si>
  <si>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</si>
  <si>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</si>
  <si>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</si>
  <si>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</si>
  <si>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</si>
  <si>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</si>
  <si>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</si>
  <si>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</si>
  <si>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</si>
  <si>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</si>
  <si>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</si>
  <si>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</si>
  <si>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</si>
  <si>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</si>
  <si>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</si>
  <si>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</si>
  <si>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</si>
  <si>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</si>
  <si>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</si>
  <si>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</si>
  <si>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</si>
  <si>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</si>
  <si>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</si>
  <si>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</si>
  <si>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</si>
  <si>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</si>
  <si>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</si>
  <si>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</si>
  <si>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</si>
  <si>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</si>
  <si>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</si>
  <si>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</si>
  <si>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</si>
  <si>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</si>
  <si>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</si>
  <si>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</si>
  <si>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</si>
  <si>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</si>
  <si>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</si>
  <si>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</si>
  <si>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</si>
  <si>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</si>
  <si>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</si>
  <si>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</si>
  <si>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</si>
  <si>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</si>
  <si>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</si>
  <si>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</si>
  <si>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</si>
  <si>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</si>
  <si>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</si>
  <si>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</si>
  <si>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</si>
  <si>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</si>
  <si>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</si>
  <si>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</si>
  <si>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</si>
  <si>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</si>
  <si>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</si>
  <si>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</si>
  <si>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</si>
  <si>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</si>
  <si>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</si>
  <si>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</si>
  <si>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</si>
  <si>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</si>
  <si>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</si>
  <si>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</si>
  <si>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</si>
  <si>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</si>
  <si>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</si>
  <si>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</si>
  <si>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</si>
  <si>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</si>
  <si>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</si>
  <si>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</si>
  <si>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</si>
  <si>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</si>
  <si>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</si>
  <si>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</si>
  <si>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</si>
  <si>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</si>
  <si>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</si>
  <si>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</si>
  <si>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</si>
  <si>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</si>
  <si>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</si>
  <si>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</si>
  <si>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</si>
  <si>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</si>
  <si>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</si>
  <si>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</si>
  <si>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</si>
  <si>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</si>
  <si>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</si>
  <si>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</si>
  <si>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</si>
  <si>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</si>
  <si>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</si>
  <si>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</si>
  <si>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</si>
  <si>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</si>
  <si>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</si>
  <si>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</si>
  <si>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</si>
  <si>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</si>
  <si>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</si>
  <si>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</si>
  <si>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</si>
  <si>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</si>
  <si>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</si>
  <si>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</si>
  <si>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</si>
  <si>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</si>
  <si>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</si>
  <si>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</si>
  <si>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</si>
  <si>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</si>
  <si>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</si>
  <si>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</si>
  <si>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</si>
  <si>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</si>
  <si>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</si>
  <si>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</si>
  <si>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</si>
  <si>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</si>
  <si>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</si>
  <si>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</si>
  <si>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</si>
  <si>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</si>
  <si>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</si>
  <si>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</si>
  <si>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</si>
  <si>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</si>
  <si>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</si>
  <si>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</si>
  <si>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</si>
  <si>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</si>
  <si>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</si>
  <si>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</si>
  <si>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</si>
  <si>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</si>
  <si>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</si>
  <si>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</si>
  <si>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</si>
  <si>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</si>
  <si>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</si>
  <si>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</si>
  <si>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</si>
  <si>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</si>
  <si>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</si>
  <si>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</si>
  <si>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</si>
  <si>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</si>
  <si>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</si>
  <si>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</si>
  <si>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</si>
  <si>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</si>
  <si>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</si>
  <si>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</si>
  <si>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</si>
  <si>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</si>
  <si>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</si>
  <si>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</si>
  <si>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</si>
  <si>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</si>
  <si>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</si>
  <si>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</si>
  <si>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</si>
  <si>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</si>
  <si>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</si>
  <si>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</si>
  <si>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</si>
  <si>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</si>
  <si>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</si>
  <si>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</si>
  <si>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</si>
  <si>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</si>
  <si>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</si>
  <si>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</si>
  <si>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</si>
  <si>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</si>
  <si>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</si>
  <si>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</si>
  <si>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</si>
  <si>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</si>
  <si>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</si>
  <si>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</si>
  <si>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</si>
  <si>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</si>
  <si>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</si>
  <si>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</si>
  <si>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</si>
  <si>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</si>
  <si>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</si>
  <si>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</si>
  <si>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</si>
  <si>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</si>
  <si>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</si>
  <si>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</si>
  <si>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</si>
  <si>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</si>
  <si>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</si>
  <si>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</si>
  <si>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</si>
  <si>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</si>
  <si>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</si>
  <si>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</si>
  <si>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</si>
  <si>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</si>
  <si>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</si>
  <si>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</si>
  <si>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</si>
  <si>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</si>
  <si>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</si>
  <si>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</si>
  <si>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</si>
  <si>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</si>
  <si>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</si>
  <si>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</si>
  <si>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</si>
  <si>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</si>
  <si>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</si>
  <si>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</si>
  <si>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</si>
  <si>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</si>
  <si>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</si>
  <si>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</si>
  <si>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</si>
  <si>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</si>
  <si>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</si>
  <si>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</si>
  <si>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</si>
  <si>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</si>
  <si>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</si>
  <si>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</si>
  <si>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</si>
  <si>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</si>
  <si>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</si>
  <si>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</si>
  <si>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</si>
  <si>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</si>
  <si>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</si>
  <si>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</si>
  <si>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</si>
  <si>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</si>
  <si>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</si>
  <si>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</si>
  <si>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</si>
  <si>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</si>
  <si>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</si>
  <si>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</si>
  <si>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</si>
  <si>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</si>
  <si>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</si>
  <si>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</si>
  <si>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</si>
  <si>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</si>
  <si>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</si>
  <si>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</si>
  <si>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</si>
  <si>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</si>
  <si>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</si>
  <si>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</si>
  <si>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</si>
  <si>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</si>
  <si>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</si>
  <si>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</si>
  <si>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</si>
  <si>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</si>
  <si>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</si>
  <si>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</si>
  <si>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</si>
  <si>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</si>
  <si>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</si>
  <si>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</si>
  <si>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</si>
  <si>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</si>
  <si>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</si>
  <si>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</si>
  <si>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</si>
  <si>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</si>
  <si>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</si>
  <si>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</si>
  <si>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</si>
  <si>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</si>
  <si>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</si>
  <si>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</si>
  <si>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</si>
  <si>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</si>
  <si>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</si>
  <si>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</si>
  <si>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</si>
  <si>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</si>
  <si>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</si>
  <si>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</si>
  <si>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</si>
  <si>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</si>
  <si>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</si>
  <si>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</si>
  <si>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</si>
  <si>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</si>
  <si>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</si>
  <si>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</si>
  <si>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</si>
  <si>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</si>
  <si>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</si>
  <si>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</si>
  <si>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</si>
  <si>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</si>
  <si>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</si>
  <si>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</si>
  <si>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</si>
  <si>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</si>
  <si>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</si>
  <si>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</si>
  <si>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</si>
  <si>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</si>
  <si>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</si>
  <si>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</si>
  <si>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</si>
  <si>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</si>
  <si>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</si>
  <si>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</si>
  <si>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</si>
  <si>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</si>
  <si>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</si>
  <si>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</si>
  <si>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</si>
  <si>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</si>
  <si>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</si>
  <si>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</si>
  <si>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</si>
  <si>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</si>
  <si>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</si>
  <si>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</si>
  <si>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</si>
  <si>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</si>
  <si>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</si>
  <si>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</si>
  <si>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</si>
  <si>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</si>
  <si>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</si>
  <si>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</si>
  <si>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</si>
  <si>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</si>
  <si>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</si>
  <si>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</si>
  <si>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</si>
  <si>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</si>
  <si>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</si>
  <si>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</si>
  <si>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</si>
  <si>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</si>
  <si>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</si>
  <si>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</si>
  <si>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</si>
  <si>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</si>
  <si>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</si>
  <si>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</si>
  <si>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</si>
  <si>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</si>
  <si>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</si>
  <si>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</si>
  <si>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</si>
  <si>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</si>
  <si>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</si>
  <si>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</si>
  <si>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</si>
  <si>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</si>
  <si>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</si>
  <si>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</si>
  <si>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</si>
  <si>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</si>
  <si>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</si>
  <si>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</si>
  <si>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</si>
  <si>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</si>
  <si>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</si>
  <si>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</si>
  <si>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</si>
  <si>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</si>
  <si>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</si>
  <si>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</si>
  <si>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</si>
  <si>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</si>
  <si>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</si>
  <si>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</si>
  <si>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</si>
  <si>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</si>
  <si>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</si>
  <si>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</si>
  <si>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</si>
  <si>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</si>
  <si>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</si>
  <si>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</si>
  <si>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</si>
  <si>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</si>
  <si>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</si>
  <si>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</si>
  <si>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</si>
  <si>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</si>
  <si>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</si>
  <si>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</si>
  <si>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</si>
  <si>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</si>
  <si>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</si>
  <si>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</si>
  <si>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</si>
  <si>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</si>
  <si>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</si>
  <si>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</si>
  <si>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</si>
  <si>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</si>
  <si>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</si>
  <si>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</si>
  <si>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</si>
  <si>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</si>
  <si>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</si>
  <si>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</si>
  <si>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</si>
  <si>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</si>
  <si>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</si>
  <si>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</si>
  <si>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</si>
  <si>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</si>
  <si>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</si>
  <si>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</si>
  <si>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</si>
  <si>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</si>
  <si>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</si>
  <si>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</si>
  <si>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</si>
  <si>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</si>
  <si>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</si>
  <si>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</si>
  <si>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</si>
  <si>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</si>
  <si>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</si>
  <si>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</si>
  <si>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</si>
  <si>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</si>
  <si>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</si>
  <si>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</si>
  <si>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</si>
  <si>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</si>
  <si>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</si>
  <si>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</si>
  <si>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</si>
  <si>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</si>
  <si>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</si>
  <si>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</si>
  <si>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</si>
  <si>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</si>
  <si>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</si>
  <si>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</si>
  <si>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</si>
  <si>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</si>
  <si>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</si>
  <si>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</si>
  <si>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</si>
  <si>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</si>
  <si>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</si>
  <si>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</si>
  <si>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</si>
  <si>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</si>
  <si>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</si>
  <si>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</si>
  <si>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</si>
  <si>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</si>
  <si>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</si>
  <si>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</si>
  <si>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</si>
  <si>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</si>
  <si>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</si>
  <si>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</si>
  <si>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</si>
  <si>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</si>
  <si>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</si>
  <si>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</si>
  <si>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</si>
  <si>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</si>
  <si>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</si>
  <si>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</si>
  <si>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</si>
  <si>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</si>
  <si>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</si>
  <si>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</si>
  <si>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</si>
  <si>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</si>
  <si>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</si>
  <si>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</si>
  <si>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</si>
  <si>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</si>
  <si>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</si>
  <si>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</si>
  <si>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</si>
  <si>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</si>
  <si>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</si>
  <si>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</si>
  <si>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</si>
  <si>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</si>
  <si>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</si>
  <si>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</si>
  <si>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</si>
  <si>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</si>
  <si>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</si>
  <si>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</si>
  <si>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</si>
  <si>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</si>
  <si>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</si>
  <si>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</si>
  <si>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</si>
  <si>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</si>
  <si>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</si>
  <si>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</si>
  <si>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</si>
  <si>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</si>
  <si>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</si>
  <si>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</si>
  <si>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</si>
  <si>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</si>
  <si>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</si>
  <si>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</si>
  <si>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</si>
  <si>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</si>
  <si>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</si>
  <si>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</si>
  <si>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</si>
  <si>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</si>
  <si>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</si>
  <si>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</si>
  <si>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</si>
  <si>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</si>
  <si>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</si>
  <si>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</si>
  <si>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</si>
  <si>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</si>
  <si>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</si>
  <si>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</si>
  <si>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</si>
  <si>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</si>
  <si>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</si>
  <si>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</si>
  <si>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</si>
  <si>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</si>
  <si>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</si>
  <si>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</si>
  <si>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</si>
  <si>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</si>
  <si>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</si>
  <si>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</si>
  <si>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</si>
  <si>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</si>
  <si>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</si>
  <si>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</si>
  <si>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</si>
  <si>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</si>
  <si>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</si>
  <si>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</si>
  <si>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</si>
  <si>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</si>
  <si>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</si>
  <si>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</si>
  <si>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</si>
  <si>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</si>
  <si>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</si>
  <si>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</si>
  <si>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</si>
  <si>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</si>
  <si>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</si>
  <si>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</si>
  <si>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</si>
  <si>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</si>
  <si>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</si>
  <si>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</si>
  <si>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</si>
  <si>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</si>
  <si>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</si>
  <si>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</si>
  <si>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</si>
  <si>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</si>
  <si>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</si>
  <si>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</si>
  <si>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</si>
  <si>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</si>
  <si>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</si>
  <si>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</si>
  <si>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</si>
  <si>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</si>
  <si>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</si>
  <si>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</si>
  <si>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</si>
  <si>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</si>
  <si>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</si>
  <si>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</si>
  <si>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</si>
  <si>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</si>
  <si>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</si>
  <si>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</si>
  <si>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</si>
  <si>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</si>
  <si>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</si>
  <si>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</si>
  <si>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</si>
  <si>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</si>
  <si>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</si>
  <si>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</si>
  <si>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</si>
  <si>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</si>
  <si>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</si>
  <si>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</si>
  <si>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</si>
  <si>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</si>
  <si>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</si>
  <si>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</si>
  <si>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</si>
  <si>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</si>
  <si>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</si>
  <si>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</si>
  <si>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</si>
  <si>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</si>
  <si>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</si>
  <si>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</si>
  <si>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</si>
  <si>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</si>
  <si>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</si>
  <si>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</si>
  <si>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</si>
  <si>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</si>
  <si>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</si>
  <si>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</si>
  <si>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</si>
  <si>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</si>
  <si>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</si>
  <si>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</si>
  <si>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</si>
  <si>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</si>
  <si>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</si>
  <si>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</si>
  <si>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</si>
  <si>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</si>
  <si>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</si>
  <si>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</si>
  <si>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</si>
  <si>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</si>
  <si>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</si>
  <si>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</si>
  <si>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</si>
  <si>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</si>
  <si>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</si>
  <si>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</si>
  <si>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</si>
  <si>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</si>
  <si>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</si>
  <si>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</si>
  <si>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</si>
  <si>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</si>
  <si>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</si>
  <si>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</si>
  <si>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</si>
  <si>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</si>
  <si>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</si>
  <si>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</si>
  <si>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</si>
  <si>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</si>
  <si>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</si>
  <si>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</si>
  <si>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</si>
  <si>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</si>
  <si>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</si>
  <si>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</si>
  <si>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</si>
  <si>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</si>
  <si>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</si>
  <si>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</si>
  <si>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</si>
  <si>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</si>
  <si>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</si>
  <si>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</si>
  <si>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</si>
  <si>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</si>
  <si>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</si>
  <si>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</si>
  <si>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</si>
  <si>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</si>
  <si>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</si>
  <si>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</si>
  <si>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</si>
  <si>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</si>
  <si>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</si>
  <si>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</si>
  <si>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</si>
  <si>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</si>
  <si>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</si>
  <si>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</si>
  <si>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</si>
  <si>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</si>
  <si>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</si>
  <si>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</si>
  <si>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</si>
  <si>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</si>
  <si>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</si>
  <si>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</si>
  <si>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</si>
  <si>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</si>
  <si>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</si>
  <si>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</si>
  <si>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</si>
  <si>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</si>
  <si>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</si>
  <si>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</si>
  <si>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</si>
  <si>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</si>
  <si>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</si>
  <si>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</si>
  <si>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</si>
  <si>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</si>
  <si>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</si>
  <si>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</si>
  <si>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</si>
  <si>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</si>
  <si>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</si>
  <si>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</si>
  <si>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</si>
  <si>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</si>
  <si>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</si>
  <si>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</si>
  <si>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</si>
  <si>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</si>
  <si>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</si>
  <si>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</si>
  <si>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</si>
  <si>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</si>
  <si>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</si>
  <si>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</si>
  <si>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</si>
  <si>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</si>
  <si>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</si>
  <si>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</si>
  <si>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</si>
  <si>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</si>
  <si>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</si>
  <si>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</si>
  <si>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</si>
  <si>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</si>
  <si>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</si>
  <si>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</si>
  <si>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</si>
  <si>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</si>
  <si>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</si>
  <si>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</si>
  <si>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</si>
  <si>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</si>
  <si>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</si>
  <si>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</si>
  <si>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</si>
  <si>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</si>
  <si>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</si>
  <si>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</si>
  <si>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</si>
  <si>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</si>
  <si>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</si>
  <si>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</si>
  <si>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</si>
  <si>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</si>
  <si>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</si>
  <si>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</si>
  <si>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</si>
  <si>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</si>
  <si>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</si>
  <si>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</si>
  <si>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</si>
  <si>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</si>
  <si>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</si>
  <si>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</si>
  <si>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</si>
  <si>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</si>
  <si>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</si>
  <si>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</si>
  <si>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</si>
  <si>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</si>
  <si>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</si>
  <si>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</si>
  <si>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</si>
  <si>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</si>
  <si>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</si>
  <si>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</si>
  <si>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</si>
  <si>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</si>
  <si>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</si>
  <si>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</si>
  <si>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</si>
  <si>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</si>
  <si>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</si>
  <si>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</si>
  <si>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</si>
  <si>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</si>
  <si>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</si>
  <si>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</si>
  <si>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</si>
  <si>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</si>
  <si>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</si>
  <si>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</si>
  <si>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</si>
  <si>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</si>
  <si>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</si>
  <si>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</si>
  <si>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</si>
  <si>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</si>
  <si>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</si>
  <si>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</si>
  <si>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</si>
  <si>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</si>
  <si>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</si>
  <si>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</si>
  <si>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</si>
  <si>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</si>
  <si>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</si>
  <si>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</si>
  <si>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</si>
  <si>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</si>
  <si>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</si>
  <si>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</si>
  <si>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</si>
  <si>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</si>
  <si>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</si>
  <si>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</si>
  <si>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</si>
  <si>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</si>
  <si>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</si>
  <si>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</si>
  <si>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</si>
  <si>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</si>
  <si>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</si>
  <si>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</si>
  <si>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</si>
  <si>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</si>
  <si>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</si>
  <si>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</si>
  <si>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</si>
  <si>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</si>
  <si>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</si>
  <si>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</si>
  <si>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</si>
  <si>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</si>
  <si>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</si>
  <si>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</si>
  <si>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</si>
  <si>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</si>
  <si>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</si>
  <si>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</si>
  <si>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</si>
  <si>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</si>
  <si>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</si>
  <si>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</si>
  <si>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</si>
  <si>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</si>
  <si>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</si>
  <si>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</si>
  <si>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</si>
  <si>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</si>
  <si>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</si>
  <si>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</si>
  <si>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</si>
  <si>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</si>
  <si>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</si>
  <si>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</si>
  <si>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</si>
  <si>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</si>
  <si>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</si>
  <si>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</si>
  <si>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</si>
  <si>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</si>
  <si>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</si>
  <si>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</si>
  <si>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</si>
  <si>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</si>
  <si>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</si>
  <si>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</si>
  <si>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</si>
  <si>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</si>
  <si>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</si>
  <si>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</si>
  <si>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</si>
  <si>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</si>
  <si>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</si>
  <si>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</si>
  <si>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</si>
  <si>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</si>
  <si>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</si>
  <si>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</si>
  <si>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</si>
  <si>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</si>
  <si>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</si>
  <si>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</si>
  <si>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</si>
  <si>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</si>
  <si>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</si>
  <si>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</si>
  <si>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</si>
  <si>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</si>
  <si>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</si>
  <si>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</si>
  <si>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</si>
  <si>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</si>
  <si>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</si>
  <si>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</si>
  <si>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</si>
  <si>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</si>
  <si>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</si>
  <si>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</si>
  <si>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</si>
  <si>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</si>
  <si>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</si>
  <si>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</si>
  <si>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</si>
  <si>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</si>
  <si>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</si>
  <si>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</si>
  <si>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</si>
  <si>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</si>
  <si>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</si>
  <si>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</si>
  <si>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</si>
  <si>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</si>
  <si>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</si>
  <si>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</si>
  <si>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</si>
  <si>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</si>
  <si>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</si>
  <si>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</si>
  <si>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</si>
  <si>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</si>
  <si>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</si>
  <si>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</si>
  <si>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</si>
  <si>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</si>
  <si>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</si>
  <si>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</si>
  <si>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</si>
  <si>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</si>
  <si>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</si>
  <si>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</si>
  <si>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</si>
  <si>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</si>
  <si>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</si>
  <si>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</si>
  <si>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</si>
  <si>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</si>
  <si>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</si>
  <si>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</si>
  <si>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</si>
  <si>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</si>
  <si>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</si>
  <si>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</si>
  <si>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</si>
  <si>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</si>
  <si>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</si>
  <si>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</si>
  <si>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</si>
  <si>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</si>
  <si>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</si>
  <si>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</si>
  <si>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</si>
  <si>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</si>
  <si>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</si>
  <si>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</si>
  <si>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</si>
  <si>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</si>
  <si>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</si>
  <si>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</si>
  <si>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</si>
  <si>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</si>
  <si>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</si>
  <si>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</si>
  <si>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</si>
  <si>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</si>
  <si>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</si>
  <si>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</si>
  <si>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</si>
  <si>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</si>
  <si>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</si>
  <si>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</si>
  <si>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</si>
  <si>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</si>
  <si>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</si>
  <si>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</si>
  <si>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</si>
  <si>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</si>
  <si>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</si>
  <si>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</si>
  <si>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</si>
  <si>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</si>
  <si>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</si>
  <si>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</si>
  <si>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</si>
  <si>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</si>
  <si>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</si>
  <si>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</si>
  <si>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</si>
  <si>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</si>
  <si>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</si>
  <si>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</si>
  <si>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</si>
  <si>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</si>
  <si>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</si>
  <si>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</si>
  <si>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</si>
  <si>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</si>
  <si>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</si>
  <si>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</si>
  <si>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</si>
  <si>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</si>
  <si>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</si>
  <si>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</si>
  <si>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</si>
  <si>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</si>
  <si>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</si>
  <si>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</si>
  <si>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</si>
  <si>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</si>
  <si>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</si>
  <si>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</si>
  <si>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</si>
  <si>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</si>
  <si>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</si>
  <si>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</si>
  <si>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</si>
  <si>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</si>
  <si>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</si>
  <si>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</si>
  <si>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</si>
  <si>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</si>
  <si>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</si>
  <si>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</si>
  <si>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</si>
  <si>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</si>
  <si>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</si>
  <si>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</si>
  <si>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</si>
  <si>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</si>
  <si>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</si>
  <si>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</si>
  <si>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</si>
  <si>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</si>
  <si>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</si>
  <si>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</si>
  <si>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</si>
  <si>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</si>
  <si>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</si>
  <si>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</si>
  <si>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</si>
  <si>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</si>
  <si>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</si>
  <si>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</si>
  <si>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</si>
  <si>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</si>
  <si>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</si>
  <si>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</si>
  <si>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</si>
  <si>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</si>
  <si>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</si>
  <si>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</si>
  <si>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</si>
  <si>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</si>
  <si>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</si>
  <si>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</si>
  <si>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</si>
  <si>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</si>
  <si>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</si>
  <si>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</si>
  <si>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</si>
  <si>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</si>
  <si>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</si>
  <si>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</si>
  <si>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</si>
  <si>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</si>
  <si>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</si>
  <si>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</si>
  <si>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</si>
  <si>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</si>
  <si>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</si>
  <si>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</si>
  <si>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</si>
  <si>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</si>
  <si>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</si>
  <si>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</si>
  <si>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</si>
  <si>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</si>
  <si>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</si>
  <si>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</si>
  <si>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</si>
  <si>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</si>
  <si>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</si>
  <si>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</si>
  <si>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</si>
  <si>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</si>
  <si>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</si>
  <si>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</si>
  <si>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</si>
  <si>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</si>
  <si>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</si>
  <si>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</si>
  <si>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</si>
  <si>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</si>
  <si>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</si>
  <si>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</si>
  <si>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</si>
  <si>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</si>
  <si>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</si>
  <si>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</si>
  <si>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</si>
  <si>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</si>
  <si>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</si>
  <si>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</si>
  <si>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</si>
  <si>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</si>
  <si>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</si>
  <si>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</si>
  <si>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</si>
  <si>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</si>
  <si>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</si>
  <si>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</si>
  <si>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</si>
  <si>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</si>
  <si>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</si>
  <si>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</si>
  <si>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</si>
  <si>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</si>
  <si>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</si>
  <si>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</si>
  <si>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</si>
  <si>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</si>
  <si>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</si>
  <si>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</si>
  <si>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</si>
  <si>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</si>
  <si>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</si>
  <si>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</si>
  <si>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</si>
  <si>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</si>
  <si>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</si>
  <si>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</si>
  <si>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</si>
  <si>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</si>
  <si>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</si>
  <si>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</si>
  <si>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</si>
  <si>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</si>
  <si>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</si>
  <si>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</si>
  <si>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</si>
  <si>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</si>
  <si>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</si>
  <si>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</si>
  <si>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</si>
  <si>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</si>
  <si>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</si>
  <si>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</si>
  <si>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</si>
  <si>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</si>
  <si>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</si>
  <si>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</si>
  <si>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</si>
  <si>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</si>
  <si>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</si>
  <si>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</si>
  <si>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</si>
  <si>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</si>
  <si>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</si>
  <si>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</si>
  <si>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</si>
  <si>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</si>
  <si>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</si>
  <si>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</si>
  <si>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</si>
  <si>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</si>
  <si>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</si>
  <si>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</si>
  <si>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</si>
  <si>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</si>
  <si>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</si>
  <si>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</si>
  <si>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</si>
  <si>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</si>
  <si>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</si>
  <si>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</si>
  <si>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</si>
  <si>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</si>
  <si>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</si>
  <si>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</si>
  <si>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</si>
  <si>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</si>
  <si>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</si>
  <si>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</si>
  <si>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</si>
  <si>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</si>
  <si>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</si>
  <si>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</si>
  <si>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</si>
  <si>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</si>
  <si>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</si>
  <si>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</si>
  <si>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</si>
  <si>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</si>
  <si>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</si>
  <si>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</si>
  <si>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</si>
  <si>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</si>
  <si>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</si>
  <si>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</si>
  <si>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</si>
  <si>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</si>
  <si>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</si>
  <si>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</si>
  <si>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</si>
  <si>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</si>
  <si>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</si>
  <si>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</si>
  <si>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</si>
  <si>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</si>
  <si>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</si>
  <si>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</si>
  <si>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</si>
  <si>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</si>
  <si>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</si>
  <si>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</si>
  <si>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</si>
  <si>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</si>
  <si>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</si>
  <si>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</si>
  <si>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</si>
  <si>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</si>
  <si>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</si>
  <si>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</si>
  <si>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</si>
  <si>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</si>
  <si>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</si>
  <si>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</si>
  <si>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</si>
  <si>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</si>
  <si>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</si>
  <si>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</si>
  <si>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</si>
  <si>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</si>
  <si>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</si>
  <si>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</si>
  <si>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</si>
  <si>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</si>
  <si>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</si>
  <si>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</si>
  <si>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</si>
  <si>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</si>
  <si>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</si>
  <si>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</si>
  <si>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</si>
  <si>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</si>
  <si>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</si>
  <si>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</si>
  <si>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</si>
  <si>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</si>
  <si>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</si>
  <si>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</si>
  <si>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</si>
  <si>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</si>
  <si>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</si>
  <si>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</si>
  <si>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</si>
  <si>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</si>
  <si>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</si>
  <si>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</si>
  <si>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</si>
  <si>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</si>
  <si>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</si>
  <si>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</si>
  <si>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</si>
  <si>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</si>
  <si>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</si>
  <si>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</si>
  <si>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</si>
  <si>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</si>
  <si>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</si>
  <si>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</si>
  <si>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</si>
  <si>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</si>
  <si>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</si>
  <si>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</si>
  <si>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</si>
  <si>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</si>
  <si>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</si>
  <si>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</si>
  <si>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</si>
  <si>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</si>
  <si>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</si>
  <si>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</si>
  <si>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</si>
  <si>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</si>
  <si>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</si>
  <si>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</si>
  <si>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</si>
  <si>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</si>
  <si>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</si>
  <si>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</si>
  <si>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</si>
  <si>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</si>
  <si>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</si>
  <si>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</si>
  <si>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</si>
  <si>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</si>
  <si>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</si>
  <si>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</si>
  <si>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</si>
  <si>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</si>
  <si>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</si>
  <si>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</si>
  <si>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</si>
  <si>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</si>
  <si>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</si>
  <si>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</si>
  <si>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</si>
  <si>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</si>
  <si>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</si>
  <si>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</si>
  <si>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</si>
  <si>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</si>
  <si>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</si>
  <si>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</si>
  <si>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</si>
  <si>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</si>
  <si>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</si>
  <si>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</si>
  <si>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</si>
  <si>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</si>
  <si>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</si>
  <si>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</si>
  <si>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</si>
  <si>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</si>
  <si>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</si>
  <si>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</si>
  <si>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</si>
  <si>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</si>
  <si>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</si>
  <si>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</si>
  <si>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</si>
  <si>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</si>
  <si>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</si>
  <si>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</si>
  <si>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</si>
  <si>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</si>
  <si>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</si>
  <si>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</si>
  <si>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</si>
  <si>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</si>
  <si>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</si>
  <si>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</si>
  <si>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</si>
  <si>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</si>
  <si>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</si>
  <si>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</si>
  <si>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</si>
  <si>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</si>
  <si>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</si>
  <si>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</si>
  <si>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</si>
  <si>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</si>
  <si>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</si>
  <si>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</si>
  <si>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</si>
  <si>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</si>
  <si>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</si>
  <si>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</si>
  <si>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</si>
  <si>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</si>
  <si>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</si>
  <si>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</si>
  <si>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</si>
  <si>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</si>
  <si>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</si>
  <si>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</si>
  <si>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</si>
  <si>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</si>
  <si>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</si>
  <si>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</si>
  <si>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</si>
  <si>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</si>
  <si>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</si>
  <si>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</si>
  <si>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</si>
  <si>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</si>
  <si>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</si>
  <si>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</si>
  <si>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</si>
  <si>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</si>
  <si>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</si>
  <si>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</si>
  <si>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</si>
  <si>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</si>
  <si>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</si>
  <si>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</si>
  <si>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</si>
  <si>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</si>
  <si>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</si>
  <si>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</si>
  <si>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</si>
  <si>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</si>
  <si>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</si>
  <si>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</si>
  <si>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</si>
  <si>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</si>
  <si>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</si>
  <si>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</si>
  <si>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</si>
  <si>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</si>
  <si>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</si>
  <si>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</si>
  <si>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</si>
  <si>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</si>
  <si>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</si>
  <si>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</si>
  <si>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</si>
  <si>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</si>
  <si>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</si>
  <si>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</si>
  <si>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</si>
  <si>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</si>
  <si>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</si>
  <si>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</si>
  <si>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</si>
  <si>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</si>
  <si>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</si>
  <si>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</si>
  <si>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</si>
  <si>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</si>
  <si>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</si>
  <si>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</si>
  <si>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</si>
  <si>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</si>
  <si>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</si>
  <si>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</si>
  <si>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</si>
  <si>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</si>
  <si>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</si>
  <si>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</si>
  <si>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</si>
  <si>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</si>
  <si>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</si>
  <si>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</si>
  <si>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</si>
  <si>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</si>
  <si>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</si>
  <si>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</si>
  <si>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</si>
  <si>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</si>
  <si>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</si>
  <si>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</si>
  <si>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</si>
  <si>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</si>
  <si>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</si>
  <si>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</si>
  <si>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</si>
  <si>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</si>
  <si>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</si>
  <si>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</si>
  <si>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</si>
  <si>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</si>
  <si>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</si>
  <si>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</si>
  <si>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</si>
  <si>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</si>
  <si>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</si>
  <si>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</si>
  <si>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</si>
  <si>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</si>
  <si>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</si>
  <si>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</si>
  <si>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</si>
  <si>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</si>
  <si>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</si>
  <si>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</si>
  <si>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</si>
  <si>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</si>
  <si>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</si>
  <si>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</si>
  <si>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</si>
  <si>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</si>
  <si>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</si>
  <si>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</si>
  <si>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</si>
  <si>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</si>
  <si>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</si>
  <si>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</si>
  <si>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</si>
  <si>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</si>
  <si>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</si>
  <si>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</si>
  <si>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</si>
  <si>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</si>
  <si>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</si>
  <si>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</si>
  <si>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</si>
  <si>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</si>
  <si>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</si>
  <si>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</si>
  <si>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</si>
  <si>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</si>
  <si>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</si>
  <si>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</si>
  <si>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</si>
  <si>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</si>
  <si>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</si>
  <si>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</si>
  <si>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</si>
  <si>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</si>
  <si>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</si>
  <si>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</si>
  <si>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</si>
  <si>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</si>
  <si>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</si>
  <si>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</si>
  <si>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</si>
  <si>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</si>
  <si>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</si>
  <si>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</si>
  <si>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</si>
  <si>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</si>
  <si>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</si>
  <si>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</si>
  <si>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</si>
  <si>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</si>
  <si>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</si>
  <si>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</si>
  <si>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</si>
  <si>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</si>
  <si>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</si>
  <si>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</si>
  <si>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</si>
  <si>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</si>
  <si>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</si>
  <si>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</si>
  <si>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</si>
  <si>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</si>
  <si>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</si>
  <si>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</si>
  <si>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</si>
  <si>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</si>
  <si>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</si>
  <si>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</si>
  <si>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</si>
  <si>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</si>
  <si>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</si>
  <si>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</si>
  <si>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</si>
  <si>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</si>
  <si>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</si>
  <si>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</si>
  <si>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</si>
  <si>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</si>
  <si>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</si>
  <si>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</si>
  <si>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</si>
  <si>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</si>
  <si>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</si>
  <si>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</si>
  <si>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</si>
  <si>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</si>
  <si>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</si>
  <si>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</si>
  <si>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</si>
  <si>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</si>
  <si>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</si>
  <si>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</si>
  <si>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</si>
  <si>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</si>
  <si>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</si>
  <si>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</si>
  <si>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</si>
  <si>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</si>
  <si>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</si>
  <si>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</si>
  <si>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</si>
  <si>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</si>
  <si>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</si>
  <si>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</si>
  <si>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</si>
  <si>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</si>
  <si>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</si>
  <si>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</si>
  <si>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</si>
  <si>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</si>
  <si>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</si>
  <si>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</si>
  <si>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</si>
  <si>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</si>
  <si>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</si>
  <si>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</si>
  <si>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</si>
  <si>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</si>
  <si>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</si>
  <si>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</si>
  <si>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</si>
  <si>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</si>
  <si>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</si>
  <si>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</si>
  <si>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</si>
  <si>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</si>
  <si>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</si>
  <si>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</si>
  <si>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</si>
  <si>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</si>
  <si>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</si>
  <si>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</si>
  <si>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</si>
  <si>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</si>
  <si>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</si>
  <si>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</si>
  <si>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</si>
  <si>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</si>
  <si>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</si>
  <si>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</si>
  <si>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</si>
  <si>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</si>
  <si>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</si>
  <si>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</si>
  <si>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</si>
  <si>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</si>
  <si>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</si>
  <si>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</si>
  <si>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</si>
  <si>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</si>
  <si>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</si>
  <si>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</si>
  <si>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</si>
  <si>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</si>
  <si>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</si>
  <si>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</si>
  <si>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</si>
  <si>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</si>
  <si>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</si>
  <si>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</si>
  <si>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</si>
  <si>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</si>
  <si>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</si>
  <si>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</si>
  <si>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</si>
  <si>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</si>
  <si>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</si>
  <si>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</si>
  <si>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</si>
  <si>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</si>
  <si>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</si>
  <si>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</si>
  <si>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</si>
  <si>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</si>
  <si>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</si>
  <si>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</si>
  <si>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</si>
  <si>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</si>
  <si>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</si>
  <si>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</si>
  <si>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</si>
  <si>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</si>
  <si>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</si>
  <si>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</si>
  <si>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</si>
  <si>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</si>
  <si>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</si>
  <si>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</si>
  <si>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</si>
  <si>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</si>
  <si>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</si>
  <si>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</si>
  <si>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</si>
  <si>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</si>
  <si>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</si>
  <si>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</si>
  <si>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</si>
  <si>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</si>
  <si>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</si>
  <si>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</si>
  <si>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</si>
  <si>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</si>
  <si>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</si>
  <si>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</si>
  <si>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</si>
  <si>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</si>
  <si>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</si>
  <si>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</si>
  <si>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</si>
  <si>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</si>
  <si>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</si>
  <si>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</si>
  <si>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</si>
  <si>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</si>
  <si>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</si>
  <si>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</si>
  <si>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</si>
  <si>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</si>
  <si>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</si>
  <si>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</si>
  <si>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</si>
  <si>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</si>
  <si>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</si>
  <si>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</si>
  <si>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</si>
  <si>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</si>
  <si>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</si>
  <si>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</si>
  <si>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</si>
  <si>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</si>
  <si>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</si>
  <si>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</si>
  <si>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</si>
  <si>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</si>
  <si>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</si>
  <si>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</si>
  <si>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</si>
  <si>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</si>
  <si>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</si>
  <si>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</si>
  <si>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</si>
  <si>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</si>
  <si>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</si>
  <si>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</si>
  <si>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</si>
  <si>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</si>
  <si>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</si>
  <si>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</si>
  <si>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</si>
  <si>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</si>
  <si>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</si>
  <si>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</si>
  <si>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</si>
  <si>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</si>
  <si>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</si>
  <si>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</si>
  <si>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</si>
  <si>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</si>
  <si>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</si>
  <si>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</si>
  <si>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</si>
  <si>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</si>
  <si>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</si>
  <si>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</si>
  <si>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</si>
  <si>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</si>
  <si>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</si>
  <si>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</si>
  <si>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</si>
  <si>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</si>
  <si>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</si>
  <si>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</si>
  <si>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</si>
  <si>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</si>
  <si>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</si>
  <si>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</si>
  <si>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</si>
  <si>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</si>
  <si>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</si>
  <si>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</si>
  <si>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</si>
  <si>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</si>
  <si>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</si>
  <si>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</si>
  <si>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</si>
  <si>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</si>
  <si>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</si>
  <si>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</si>
  <si>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</si>
  <si>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</si>
  <si>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</si>
  <si>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</si>
  <si>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</si>
  <si>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</si>
  <si>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</si>
  <si>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</si>
  <si>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</si>
  <si>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</si>
  <si>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</si>
  <si>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</si>
  <si>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</si>
  <si>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</si>
  <si>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</si>
  <si>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</si>
  <si>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</si>
  <si>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</si>
  <si>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</si>
  <si>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</si>
  <si>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</si>
  <si>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</si>
  <si>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</si>
  <si>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</si>
  <si>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</si>
  <si>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</si>
  <si>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</si>
  <si>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</si>
  <si>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</si>
  <si>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</si>
  <si>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</si>
  <si>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</si>
  <si>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</si>
  <si>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</si>
  <si>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</si>
  <si>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</si>
  <si>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</si>
  <si>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</si>
  <si>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</si>
  <si>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</si>
  <si>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</si>
  <si>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</si>
  <si>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</si>
  <si>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</si>
  <si>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</si>
  <si>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</si>
  <si>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</si>
  <si>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</si>
  <si>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</si>
  <si>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</si>
  <si>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</si>
  <si>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</si>
  <si>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</si>
  <si>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</si>
  <si>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</si>
  <si>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</si>
  <si>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</si>
  <si>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</si>
  <si>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</si>
  <si>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</si>
  <si>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</si>
  <si>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</si>
  <si>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</si>
  <si>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</si>
  <si>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</si>
  <si>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</si>
  <si>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</si>
  <si>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</si>
  <si>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</si>
  <si>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</si>
  <si>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</si>
  <si>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</si>
  <si>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</si>
  <si>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</si>
  <si>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</si>
  <si>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</si>
  <si>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</si>
  <si>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</si>
  <si>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</si>
  <si>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</si>
  <si>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</si>
  <si>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</si>
  <si>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</si>
  <si>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</si>
  <si>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</si>
  <si>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</si>
  <si>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</si>
  <si>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</si>
  <si>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</si>
  <si>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</si>
  <si>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</si>
  <si>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</si>
  <si>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</si>
  <si>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</si>
  <si>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</si>
  <si>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</si>
  <si>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</si>
  <si>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</si>
  <si>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</si>
  <si>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</si>
  <si>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</si>
  <si>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</si>
  <si>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</si>
  <si>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</si>
  <si>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</si>
  <si>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</si>
  <si>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</si>
  <si>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</si>
  <si>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</si>
  <si>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</si>
  <si>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</si>
  <si>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</si>
  <si>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</si>
  <si>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</si>
  <si>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</si>
  <si>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</si>
  <si>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</si>
  <si>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</si>
  <si>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</si>
  <si>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</si>
  <si>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</si>
  <si>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</si>
  <si>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</si>
  <si>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</si>
  <si>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</si>
  <si>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</si>
  <si>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</si>
  <si>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</si>
  <si>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</si>
  <si>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</si>
  <si>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</si>
  <si>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</si>
  <si>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</si>
  <si>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</si>
  <si>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</si>
  <si>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</si>
  <si>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</si>
  <si>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</si>
  <si>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</si>
  <si>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</si>
  <si>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</si>
  <si>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</si>
  <si>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</si>
  <si>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</si>
  <si>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</si>
  <si>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</si>
  <si>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</si>
  <si>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</si>
  <si>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</si>
  <si>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</si>
  <si>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</si>
  <si>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</si>
  <si>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</si>
  <si>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</si>
  <si>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</si>
  <si>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</si>
  <si>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</si>
  <si>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</si>
  <si>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</si>
  <si>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</si>
  <si>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</si>
  <si>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</si>
  <si>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</si>
  <si>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</si>
  <si>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</si>
  <si>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</si>
  <si>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</si>
  <si>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</si>
  <si>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</si>
  <si>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</si>
  <si>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</si>
  <si>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</si>
  <si>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</si>
  <si>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</si>
  <si>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</si>
  <si>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</si>
  <si>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</si>
  <si>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</si>
  <si>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</si>
  <si>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</si>
  <si>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</si>
  <si>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</si>
  <si>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</si>
  <si>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</si>
  <si>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</si>
  <si>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</si>
  <si>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</si>
  <si>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</si>
  <si>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</si>
  <si>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</si>
  <si>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</si>
  <si>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</si>
  <si>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</si>
  <si>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</si>
  <si>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</si>
  <si>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</si>
  <si>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</si>
  <si>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</si>
  <si>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</si>
  <si>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</si>
  <si>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</si>
  <si>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</si>
  <si>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</si>
  <si>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</si>
  <si>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</si>
  <si>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</si>
  <si>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</si>
  <si>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</si>
  <si>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</si>
  <si>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</si>
  <si>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</si>
  <si>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</si>
  <si>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</si>
  <si>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</si>
  <si>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</si>
  <si>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</si>
  <si>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</si>
  <si>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</si>
  <si>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</si>
  <si>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</si>
  <si>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</si>
  <si>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</si>
  <si>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</si>
  <si>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</si>
  <si>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</si>
  <si>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</si>
  <si>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</si>
  <si>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</si>
  <si>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</si>
  <si>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</si>
  <si>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</si>
  <si>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</si>
  <si>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</si>
  <si>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</si>
  <si>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</si>
  <si>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</si>
  <si>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</si>
  <si>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</si>
  <si>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</si>
  <si>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</si>
  <si>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</si>
  <si>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</si>
  <si>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</si>
  <si>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</si>
  <si>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</si>
  <si>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</si>
  <si>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</si>
  <si>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</si>
  <si>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</si>
  <si>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</si>
  <si>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</si>
  <si>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</si>
  <si>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</si>
  <si>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</si>
  <si>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</si>
  <si>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</si>
  <si>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</si>
  <si>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</si>
  <si>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</si>
  <si>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</si>
  <si>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</si>
  <si>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</si>
  <si>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</si>
  <si>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</si>
  <si>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</si>
  <si>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</si>
  <si>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</si>
  <si>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</si>
  <si>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</si>
  <si>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</si>
  <si>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</si>
  <si>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</si>
  <si>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</si>
  <si>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</si>
  <si>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</si>
  <si>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</si>
  <si>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</si>
  <si>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</si>
  <si>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</si>
  <si>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</si>
  <si>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</si>
  <si>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</si>
  <si>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</si>
  <si>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</si>
  <si>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</si>
  <si>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</si>
  <si>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</si>
  <si>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</si>
  <si>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</si>
  <si>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</si>
  <si>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</si>
  <si>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</si>
  <si>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</si>
  <si>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</si>
  <si>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</si>
  <si>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</si>
  <si>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</si>
  <si>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</si>
  <si>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</si>
  <si>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</si>
  <si>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</si>
  <si>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</si>
  <si>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</si>
  <si>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</si>
  <si>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</si>
  <si>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</si>
  <si>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</si>
  <si>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</si>
  <si>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</si>
  <si>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</si>
  <si>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</si>
  <si>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</si>
  <si>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</si>
  <si>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</si>
  <si>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</si>
  <si>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</si>
  <si>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</si>
  <si>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</si>
  <si>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</si>
  <si>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</si>
  <si>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</si>
  <si>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</si>
  <si>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</si>
  <si>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</si>
  <si>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</si>
  <si>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</si>
  <si>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</si>
  <si>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</si>
  <si>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</si>
  <si>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</si>
  <si>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</si>
  <si>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</si>
  <si>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</si>
  <si>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</si>
  <si>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</si>
  <si>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</si>
  <si>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</si>
  <si>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</si>
  <si>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</si>
  <si>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</si>
  <si>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</si>
  <si>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</si>
  <si>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</si>
  <si>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</si>
  <si>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</si>
  <si>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</si>
  <si>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</si>
  <si>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</si>
  <si>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</si>
  <si>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</si>
  <si>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</si>
  <si>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</si>
  <si>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</si>
  <si>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</si>
  <si>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</si>
  <si>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</si>
  <si>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</si>
  <si>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</si>
  <si>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</si>
  <si>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</si>
  <si>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</si>
  <si>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</si>
  <si>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</si>
  <si>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</si>
  <si>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</si>
  <si>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</si>
  <si>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</si>
  <si>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</si>
  <si>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</si>
  <si>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</si>
  <si>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</si>
  <si>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</si>
  <si>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</si>
  <si>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</si>
  <si>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</si>
  <si>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</si>
  <si>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</si>
  <si>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</si>
  <si>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</si>
  <si>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</si>
  <si>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</si>
  <si>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</si>
  <si>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</si>
  <si>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</si>
  <si>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</si>
  <si>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</si>
  <si>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</si>
  <si>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</si>
  <si>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</si>
  <si>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</si>
  <si>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</si>
  <si>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</si>
  <si>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</si>
  <si>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</si>
  <si>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</si>
  <si>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</si>
  <si>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</si>
  <si>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</si>
  <si>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</si>
  <si>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</si>
  <si>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</si>
  <si>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</si>
  <si>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</si>
  <si>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</si>
  <si>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</si>
  <si>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</si>
  <si>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</si>
  <si>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</si>
  <si>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</si>
  <si>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</si>
  <si>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</si>
  <si>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</si>
  <si>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</si>
  <si>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</si>
  <si>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</si>
  <si>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</si>
  <si>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</si>
  <si>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</si>
  <si>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</si>
  <si>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</si>
  <si>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</si>
  <si>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</si>
  <si>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</si>
  <si>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</si>
  <si>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</si>
  <si>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</si>
  <si>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</si>
  <si>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</si>
  <si>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</si>
  <si>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</si>
  <si>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</si>
  <si>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</si>
  <si>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</si>
  <si>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</si>
  <si>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</si>
  <si>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</si>
  <si>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</si>
  <si>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</si>
  <si>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</si>
  <si>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</si>
  <si>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</si>
  <si>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</si>
  <si>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</si>
  <si>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</si>
  <si>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</si>
  <si>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</si>
  <si>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</si>
  <si>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</si>
  <si>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</si>
  <si>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</si>
  <si>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</si>
  <si>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</si>
  <si>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</si>
  <si>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</si>
  <si>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</si>
  <si>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</si>
  <si>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</si>
  <si>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</si>
  <si>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</si>
  <si>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</si>
  <si>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</si>
  <si>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</si>
  <si>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</si>
  <si>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</si>
  <si>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</si>
  <si>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</si>
  <si>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</si>
  <si>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</si>
  <si>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</si>
  <si>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</si>
  <si>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</si>
  <si>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</si>
  <si>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</si>
  <si>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</si>
  <si>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</si>
  <si>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</si>
  <si>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</si>
  <si>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</si>
  <si>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</si>
  <si>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</si>
  <si>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</si>
  <si>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</si>
  <si>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</si>
  <si>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</si>
  <si>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</si>
  <si>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</si>
  <si>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</si>
  <si>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</si>
  <si>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</si>
  <si>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</si>
  <si>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</si>
  <si>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</si>
  <si>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</si>
  <si>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</si>
  <si>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</si>
  <si>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</si>
  <si>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</si>
  <si>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</si>
  <si>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</si>
  <si>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</si>
  <si>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</si>
  <si>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</si>
  <si>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</si>
  <si>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</si>
  <si>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</si>
  <si>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</si>
  <si>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</si>
  <si>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</si>
  <si>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</si>
  <si>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</si>
  <si>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</si>
  <si>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</si>
  <si>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</si>
  <si>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</si>
  <si>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</si>
  <si>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</si>
  <si>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</si>
  <si>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</si>
  <si>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</si>
  <si>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</si>
  <si>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</si>
  <si>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</si>
  <si>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</si>
  <si>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</si>
  <si>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</si>
  <si>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</si>
  <si>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</si>
  <si>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</si>
  <si>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</si>
  <si>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</si>
  <si>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</si>
  <si>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</si>
  <si>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</si>
  <si>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</si>
  <si>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</si>
  <si>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</si>
  <si>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</si>
  <si>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</si>
  <si>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</si>
  <si>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</si>
  <si>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</si>
  <si>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</si>
  <si>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</si>
  <si>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</si>
  <si>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</si>
  <si>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</si>
  <si>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</si>
  <si>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</si>
  <si>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</si>
  <si>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</si>
  <si>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</si>
  <si>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</si>
  <si>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</si>
  <si>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</si>
  <si>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</si>
  <si>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</si>
  <si>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</si>
  <si>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</si>
  <si>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</si>
  <si>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</si>
  <si>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</si>
  <si>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</si>
  <si>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</si>
  <si>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</si>
  <si>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</si>
  <si>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</si>
  <si>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</si>
  <si>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</si>
  <si>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</si>
  <si>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</si>
  <si>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</si>
  <si>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</si>
  <si>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</si>
  <si>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</si>
  <si>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</si>
  <si>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</si>
  <si>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</si>
  <si>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</si>
  <si>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</si>
  <si>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</si>
  <si>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</si>
  <si>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</si>
  <si>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</si>
  <si>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</si>
  <si>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</si>
  <si>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</si>
  <si>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</si>
  <si>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</si>
  <si>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</si>
  <si>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</si>
  <si>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</si>
  <si>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</si>
  <si>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</si>
  <si>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</si>
  <si>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</si>
  <si>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</si>
  <si>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</si>
  <si>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</si>
  <si>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</si>
  <si>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</si>
  <si>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</si>
  <si>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</si>
  <si>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</si>
  <si>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</si>
  <si>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</si>
  <si>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</si>
  <si>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</si>
  <si>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</si>
  <si>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</si>
  <si>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</si>
  <si>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</si>
  <si>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</si>
  <si>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</si>
  <si>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</si>
  <si>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</si>
  <si>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</si>
  <si>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</si>
  <si>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</si>
  <si>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</si>
  <si>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</si>
  <si>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</si>
  <si>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</si>
  <si>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</si>
  <si>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</si>
  <si>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</si>
  <si>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</si>
  <si>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</si>
  <si>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</si>
  <si>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</si>
  <si>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</si>
  <si>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</si>
  <si>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</si>
  <si>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</si>
  <si>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</si>
  <si>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</si>
  <si>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</si>
  <si>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</si>
  <si>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</si>
  <si>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</si>
  <si>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</si>
  <si>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</si>
  <si>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</si>
  <si>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</si>
  <si>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</si>
  <si>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</si>
  <si>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</si>
  <si>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</si>
  <si>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</si>
  <si>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</si>
  <si>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</si>
  <si>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</si>
  <si>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</si>
  <si>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</si>
  <si>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</si>
  <si>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</si>
  <si>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</si>
  <si>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</si>
  <si>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</si>
  <si>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</si>
  <si>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</si>
  <si>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</si>
  <si>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</si>
  <si>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</si>
  <si>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</si>
  <si>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</si>
  <si>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</si>
  <si>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</si>
  <si>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</si>
  <si>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</si>
  <si>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</si>
  <si>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</si>
  <si>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</si>
  <si>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</si>
  <si>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</si>
  <si>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</si>
  <si>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</si>
  <si>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</si>
  <si>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</si>
  <si>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</si>
  <si>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</si>
  <si>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</si>
  <si>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</si>
  <si>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</si>
  <si>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</si>
  <si>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</si>
  <si>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</si>
  <si>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</si>
  <si>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</si>
  <si>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</si>
  <si>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</si>
  <si>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</si>
  <si>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</si>
  <si>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</si>
  <si>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</si>
  <si>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</si>
  <si>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</si>
  <si>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</si>
  <si>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</si>
  <si>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</si>
  <si>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</si>
  <si>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</si>
  <si>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</si>
  <si>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</si>
  <si>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</si>
  <si>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</si>
  <si>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</si>
  <si>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</si>
  <si>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</si>
  <si>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</si>
  <si>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</si>
  <si>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</si>
  <si>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</si>
  <si>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</si>
  <si>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</si>
  <si>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</si>
  <si>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</si>
  <si>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</si>
  <si>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</si>
  <si>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</si>
  <si>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</si>
  <si>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</si>
  <si>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</si>
  <si>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</si>
  <si>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</si>
  <si>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</si>
  <si>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</si>
  <si>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</si>
  <si>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</si>
  <si>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</si>
  <si>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</si>
  <si>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</si>
  <si>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</si>
  <si>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</si>
  <si>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</si>
  <si>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</si>
  <si>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</si>
  <si>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</si>
  <si>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</si>
  <si>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</si>
  <si>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</si>
  <si>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</si>
  <si>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</si>
  <si>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</si>
  <si>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</si>
  <si>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</si>
  <si>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</si>
  <si>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</si>
  <si>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</si>
  <si>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</si>
  <si>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</si>
  <si>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</si>
  <si>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</si>
  <si>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</si>
  <si>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</si>
  <si>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</si>
  <si>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</si>
  <si>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</si>
  <si>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</si>
  <si>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</si>
  <si>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</si>
  <si>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</si>
  <si>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</si>
  <si>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</si>
  <si>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</si>
  <si>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</si>
  <si>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</si>
  <si>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</si>
  <si>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</si>
  <si>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</si>
  <si>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</si>
  <si>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</si>
  <si>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</si>
  <si>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</si>
  <si>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</si>
  <si>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</si>
  <si>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</si>
  <si>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</si>
  <si>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</si>
  <si>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</si>
  <si>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</si>
  <si>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</si>
  <si>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</si>
  <si>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</si>
  <si>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</si>
  <si>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</si>
  <si>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</si>
  <si>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</si>
  <si>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</si>
  <si>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</si>
  <si>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</si>
  <si>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</si>
  <si>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</si>
  <si>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</si>
  <si>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</si>
  <si>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</si>
  <si>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</si>
  <si>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</si>
  <si>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</si>
  <si>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</si>
  <si>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</si>
  <si>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</si>
  <si>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</si>
  <si>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</si>
  <si>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</si>
  <si>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</si>
  <si>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</si>
  <si>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</si>
  <si>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</si>
  <si>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</si>
  <si>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</si>
  <si>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</si>
  <si>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</si>
  <si>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</si>
  <si>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</si>
  <si>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</si>
  <si>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</si>
  <si>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</si>
  <si>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</si>
  <si>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</si>
  <si>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</si>
  <si>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</si>
  <si>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</si>
  <si>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</si>
  <si>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</si>
  <si>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</si>
  <si>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</si>
  <si>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</si>
  <si>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</si>
  <si>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</si>
  <si>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</si>
  <si>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</si>
  <si>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</si>
  <si>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</si>
  <si>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</si>
  <si>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</si>
  <si>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</si>
  <si>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</si>
  <si>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</si>
  <si>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</si>
  <si>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</si>
  <si>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</si>
  <si>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</si>
  <si>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</si>
  <si>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</si>
  <si>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</si>
  <si>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</si>
  <si>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</si>
  <si>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</si>
  <si>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</si>
  <si>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</si>
  <si>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</si>
  <si>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</si>
  <si>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</si>
  <si>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</si>
  <si>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</si>
  <si>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</si>
  <si>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</si>
  <si>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</si>
  <si>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</si>
  <si>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</si>
  <si>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</si>
  <si>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</si>
  <si>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</si>
  <si>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</si>
  <si>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</si>
  <si>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</si>
  <si>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</si>
  <si>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</si>
  <si>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</si>
  <si>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</si>
  <si>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</si>
  <si>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</si>
  <si>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</si>
  <si>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</si>
  <si>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</si>
  <si>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</si>
  <si>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</si>
  <si>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</si>
  <si>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</si>
  <si>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</si>
  <si>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</si>
  <si>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</si>
  <si>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</si>
  <si>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</si>
  <si>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</si>
  <si>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</si>
  <si>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</si>
  <si>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</si>
  <si>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</si>
  <si>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</si>
  <si>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</si>
  <si>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</si>
  <si>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</si>
  <si>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</si>
  <si>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</si>
  <si>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</si>
  <si>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</si>
  <si>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</si>
  <si>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</si>
  <si>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</si>
  <si>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</si>
  <si>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</si>
  <si>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</si>
  <si>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</si>
  <si>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</si>
  <si>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</si>
  <si>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</si>
  <si>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</si>
  <si>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</si>
  <si>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</si>
  <si>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</si>
  <si>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</si>
  <si>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</si>
  <si>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</si>
  <si>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</si>
  <si>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</si>
  <si>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</si>
  <si>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</si>
  <si>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</si>
  <si>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</si>
  <si>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</si>
  <si>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</si>
  <si>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</si>
  <si>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</si>
  <si>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</si>
  <si>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</si>
  <si>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</si>
  <si>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</si>
  <si>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</si>
  <si>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</si>
  <si>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</si>
  <si>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</si>
  <si>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</si>
  <si>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</si>
  <si>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</si>
  <si>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</si>
  <si>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</si>
  <si>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</si>
  <si>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</si>
  <si>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</si>
  <si>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</si>
  <si>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</si>
  <si>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</si>
  <si>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</si>
  <si>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</si>
  <si>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</si>
  <si>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</si>
  <si>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</si>
  <si>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</si>
  <si>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</si>
  <si>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</si>
  <si>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</si>
  <si>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</si>
  <si>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</si>
  <si>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</si>
  <si>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</si>
  <si>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</si>
  <si>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</si>
  <si>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</si>
  <si>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</si>
  <si>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</si>
  <si>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</si>
  <si>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</si>
  <si>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</si>
  <si>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</si>
  <si>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</si>
  <si>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</si>
  <si>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</si>
  <si>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</si>
  <si>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</si>
  <si>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</si>
  <si>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</si>
  <si>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</si>
  <si>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</si>
  <si>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</si>
  <si>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</si>
  <si>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</si>
  <si>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</si>
  <si>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</si>
  <si>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</si>
  <si>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</si>
  <si>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</si>
  <si>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</si>
  <si>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</si>
  <si>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</si>
  <si>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</si>
  <si>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</si>
  <si>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</si>
  <si>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</si>
  <si>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</si>
  <si>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</si>
  <si>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</si>
  <si>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</si>
  <si>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</si>
  <si>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</si>
  <si>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</si>
  <si>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</si>
  <si>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</si>
  <si>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</si>
  <si>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</si>
  <si>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</si>
  <si>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</si>
  <si>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</si>
  <si>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</si>
  <si>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</si>
  <si>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</si>
  <si>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</si>
  <si>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</si>
  <si>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</si>
  <si>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</si>
  <si>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</si>
  <si>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</si>
  <si>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</si>
  <si>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</si>
  <si>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</si>
  <si>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</si>
  <si>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</si>
  <si>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</si>
  <si>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</si>
  <si>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</si>
  <si>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</si>
  <si>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</si>
  <si>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</si>
  <si>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</si>
  <si>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</si>
  <si>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</si>
  <si>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</si>
  <si>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</si>
  <si>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</si>
  <si>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</si>
  <si>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</si>
  <si>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</si>
  <si>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</si>
  <si>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</si>
  <si>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</si>
  <si>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</si>
  <si>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</si>
  <si>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</si>
  <si>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</si>
  <si>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</si>
  <si>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</si>
  <si>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</si>
  <si>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</si>
  <si>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</si>
  <si>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</si>
  <si>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</si>
  <si>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</si>
  <si>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</si>
  <si>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</si>
  <si>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</si>
  <si>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</si>
  <si>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</si>
  <si>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</si>
  <si>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</si>
  <si>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</si>
  <si>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</si>
  <si>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</si>
  <si>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</si>
  <si>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</si>
  <si>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</si>
  <si>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</si>
  <si>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</si>
  <si>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</si>
  <si>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</si>
  <si>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</si>
  <si>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</si>
  <si>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</si>
  <si>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</si>
  <si>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</si>
  <si>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</si>
  <si>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</si>
  <si>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</si>
  <si>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</si>
  <si>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</si>
  <si>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</si>
  <si>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</si>
  <si>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</si>
  <si>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</si>
  <si>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</si>
  <si>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</si>
  <si>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</si>
  <si>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</si>
  <si>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</si>
  <si>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</si>
  <si>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</si>
  <si>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</si>
  <si>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</si>
  <si>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</si>
  <si>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</si>
  <si>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</si>
  <si>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</si>
  <si>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</si>
  <si>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</si>
  <si>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</si>
  <si>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</si>
  <si>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</si>
  <si>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</si>
  <si>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</si>
  <si>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</si>
  <si>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</si>
  <si>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</si>
  <si>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</si>
  <si>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</si>
  <si>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</si>
  <si>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</si>
  <si>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</si>
  <si>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</si>
  <si>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</si>
  <si>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</si>
  <si>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</si>
  <si>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</si>
  <si>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</si>
  <si>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</si>
  <si>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</si>
  <si>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</si>
  <si>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</si>
  <si>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</si>
  <si>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</si>
  <si>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</si>
  <si>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</si>
  <si>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</si>
  <si>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</si>
  <si>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</si>
  <si>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</si>
  <si>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</si>
  <si>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</si>
  <si>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</si>
  <si>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</si>
  <si>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</si>
  <si>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</si>
  <si>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</si>
  <si>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</si>
  <si>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</si>
  <si>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</si>
  <si>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</si>
  <si>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</si>
  <si>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</si>
  <si>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</si>
  <si>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</si>
  <si>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</si>
  <si>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</si>
  <si>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</si>
  <si>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</si>
  <si>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</si>
  <si>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</si>
  <si>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</si>
  <si>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</si>
  <si>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</si>
  <si>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</si>
  <si>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</si>
  <si>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</si>
  <si>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</si>
  <si>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</si>
  <si>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</si>
  <si>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</si>
  <si>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</si>
  <si>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</si>
  <si>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</si>
  <si>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</si>
  <si>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</si>
  <si>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</si>
  <si>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</si>
  <si>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</si>
  <si>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</si>
  <si>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</si>
  <si>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</si>
  <si>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</si>
  <si>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</si>
  <si>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</si>
  <si>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</si>
  <si>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</si>
  <si>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</si>
  <si>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</si>
  <si>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</si>
  <si>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</si>
  <si>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</si>
  <si>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</si>
  <si>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</si>
  <si>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</si>
  <si>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</si>
  <si>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</si>
  <si>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</si>
  <si>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</si>
  <si>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</si>
  <si>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</si>
  <si>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</si>
  <si>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</si>
  <si>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</si>
  <si>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</si>
  <si>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</si>
  <si>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</si>
  <si>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</si>
  <si>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</si>
  <si>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</si>
  <si>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</si>
  <si>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</si>
  <si>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</si>
  <si>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</si>
  <si>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</si>
  <si>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</si>
  <si>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</si>
  <si>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</si>
  <si>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</si>
  <si>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</si>
  <si>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</si>
  <si>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</si>
  <si>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</si>
  <si>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</si>
  <si>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</si>
  <si>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</si>
  <si>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</si>
  <si>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</si>
  <si>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</si>
  <si>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</si>
  <si>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</si>
  <si>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</si>
  <si>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</si>
  <si>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</si>
  <si>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</si>
  <si>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</si>
  <si>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</si>
  <si>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</si>
  <si>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</si>
  <si>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</si>
  <si>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</si>
  <si>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</si>
  <si>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</si>
  <si>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</si>
  <si>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</si>
  <si>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</si>
  <si>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</si>
  <si>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</si>
  <si>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</si>
  <si>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</si>
  <si>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</si>
  <si>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</si>
  <si>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</si>
  <si>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</si>
  <si>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</si>
  <si>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</si>
  <si>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</si>
  <si>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</si>
  <si>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</si>
  <si>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</si>
  <si>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</si>
  <si>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</si>
  <si>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</si>
  <si>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</si>
  <si>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</si>
  <si>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</si>
  <si>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</si>
  <si>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</si>
  <si>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</si>
  <si>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</si>
  <si>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</si>
  <si>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</si>
  <si>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</si>
  <si>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</si>
  <si>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</si>
  <si>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</si>
  <si>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</si>
  <si>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</si>
  <si>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</si>
  <si>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</si>
  <si>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</si>
  <si>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</si>
  <si>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</si>
  <si>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</si>
  <si>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</si>
  <si>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</si>
  <si>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</si>
  <si>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</si>
  <si>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</si>
  <si>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</si>
  <si>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</si>
  <si>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</si>
  <si>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</si>
  <si>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</si>
  <si>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</si>
  <si>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</si>
  <si>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</si>
  <si>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</si>
  <si>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</si>
  <si>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</si>
  <si>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</si>
  <si>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</si>
  <si>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</si>
  <si>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</si>
  <si>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</si>
  <si>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</si>
  <si>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</si>
  <si>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</si>
  <si>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</si>
  <si>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</si>
  <si>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</si>
  <si>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</si>
  <si>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</si>
  <si>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</si>
  <si>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</si>
  <si>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</si>
  <si>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</si>
  <si>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</si>
  <si>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</si>
  <si>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</si>
  <si>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</si>
  <si>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</si>
  <si>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</si>
  <si>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</si>
  <si>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</si>
  <si>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</si>
  <si>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</si>
  <si>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</si>
  <si>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</si>
  <si>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</si>
  <si>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</si>
  <si>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</si>
  <si>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</si>
  <si>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</si>
  <si>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</si>
  <si>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</si>
  <si>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</si>
  <si>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</si>
  <si>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</si>
  <si>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</si>
  <si>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</si>
  <si>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</si>
  <si>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</si>
  <si>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</si>
  <si>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</si>
  <si>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</si>
  <si>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</si>
  <si>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</si>
  <si>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</si>
  <si>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</si>
  <si>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</si>
  <si>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</si>
  <si>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</si>
  <si>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</si>
  <si>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</si>
  <si>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</si>
  <si>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</si>
  <si>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</si>
  <si>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</si>
  <si>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</si>
  <si>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</si>
  <si>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</si>
  <si>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</si>
  <si>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</si>
  <si>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</si>
  <si>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</si>
  <si>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</si>
  <si>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</si>
  <si>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</si>
  <si>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</si>
  <si>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</si>
  <si>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</si>
  <si>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</si>
  <si>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</si>
  <si>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</si>
  <si>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</si>
  <si>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</si>
  <si>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</si>
  <si>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</si>
  <si>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</si>
  <si>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</si>
  <si>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</si>
  <si>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</si>
  <si>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</si>
  <si>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</si>
  <si>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</si>
  <si>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</si>
  <si>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</si>
  <si>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</si>
  <si>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</si>
  <si>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</si>
  <si>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</si>
  <si>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</si>
  <si>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</si>
  <si>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</si>
  <si>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</si>
  <si>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</si>
  <si>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</si>
  <si>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</si>
  <si>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</si>
  <si>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</si>
  <si>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</si>
  <si>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</si>
  <si>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</si>
  <si>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</si>
  <si>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</si>
  <si>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</si>
  <si>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</si>
  <si>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</si>
  <si>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</si>
  <si>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</si>
  <si>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</si>
  <si>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</si>
  <si>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</si>
  <si>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</si>
  <si>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</si>
  <si>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</si>
  <si>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</si>
  <si>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</si>
  <si>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</si>
  <si>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</si>
  <si>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</si>
  <si>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</si>
  <si>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</si>
  <si>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</si>
  <si>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</si>
  <si>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</si>
  <si>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</si>
  <si>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</si>
  <si>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</si>
  <si>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</si>
  <si>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</si>
  <si>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</si>
  <si>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</si>
  <si>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</si>
  <si>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</si>
  <si>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</si>
  <si>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</si>
  <si>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</si>
  <si>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</si>
  <si>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</si>
  <si>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</si>
  <si>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</si>
  <si>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</si>
  <si>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</si>
  <si>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</si>
  <si>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</si>
  <si>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</si>
  <si>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</si>
  <si>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</si>
  <si>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</si>
  <si>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</si>
  <si>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</si>
  <si>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</si>
  <si>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</si>
  <si>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</si>
  <si>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</si>
  <si>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</si>
  <si>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</si>
  <si>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</si>
  <si>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</si>
  <si>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</si>
  <si>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</si>
  <si>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</si>
  <si>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</si>
  <si>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</si>
  <si>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</si>
  <si>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</si>
  <si>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</si>
  <si>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</si>
  <si>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</si>
  <si>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</si>
  <si>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</si>
  <si>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</si>
  <si>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</si>
  <si>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</si>
  <si>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</si>
  <si>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</si>
  <si>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</si>
  <si>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</si>
  <si>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</si>
  <si>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</si>
  <si>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</si>
  <si>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</si>
  <si>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</si>
  <si>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</si>
  <si>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</si>
  <si>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</si>
  <si>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</si>
  <si>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</si>
  <si>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</si>
  <si>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</si>
  <si>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</si>
  <si>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</si>
  <si>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</si>
  <si>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</si>
  <si>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</si>
  <si>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</si>
  <si>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</si>
  <si>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</si>
  <si>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</si>
  <si>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</si>
  <si>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</si>
  <si>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</si>
  <si>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</si>
  <si>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</si>
  <si>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</si>
  <si>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</si>
  <si>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</si>
  <si>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</si>
  <si>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</si>
  <si>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</si>
  <si>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</si>
  <si>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</si>
  <si>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</si>
  <si>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</si>
  <si>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</si>
  <si>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</si>
  <si>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</si>
  <si>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</si>
  <si>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</si>
  <si>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</si>
  <si>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</si>
  <si>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</si>
  <si>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</si>
  <si>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</si>
  <si>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</si>
  <si>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</si>
  <si>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</si>
  <si>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</si>
  <si>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</si>
  <si>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</si>
  <si>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</si>
  <si>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</si>
  <si>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</si>
  <si>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</si>
  <si>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</si>
  <si>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</si>
  <si>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</si>
  <si>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</si>
  <si>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</si>
  <si>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</si>
  <si>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</si>
  <si>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</si>
  <si>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</si>
  <si>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</si>
  <si>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</si>
  <si>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</si>
  <si>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</si>
  <si>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</si>
  <si>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</si>
  <si>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</si>
  <si>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</si>
  <si>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</si>
  <si>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</si>
  <si>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</si>
  <si>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</si>
  <si>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</si>
  <si>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</si>
  <si>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</si>
  <si>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</si>
  <si>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</si>
  <si>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</si>
  <si>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</si>
  <si>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</si>
  <si>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</si>
  <si>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</si>
  <si>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</si>
  <si>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</si>
  <si>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</si>
  <si>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</si>
  <si>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</si>
  <si>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</si>
  <si>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</si>
  <si>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</si>
  <si>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</si>
  <si>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</si>
  <si>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</si>
  <si>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</si>
  <si>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</si>
  <si>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</si>
  <si>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</si>
  <si>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</si>
  <si>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</si>
  <si>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</si>
  <si>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</si>
  <si>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</si>
  <si>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</si>
  <si>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</si>
  <si>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</si>
  <si>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</si>
  <si>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</si>
  <si>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</si>
  <si>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</si>
  <si>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</si>
  <si>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</si>
  <si>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</si>
  <si>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</si>
  <si>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</si>
  <si>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</si>
  <si>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</si>
  <si>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</si>
  <si>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</si>
  <si>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</si>
  <si>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</si>
  <si>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</si>
  <si>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</si>
  <si>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</si>
  <si>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</si>
  <si>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</si>
  <si>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</si>
  <si>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</si>
  <si>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</si>
  <si>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</si>
  <si>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</si>
  <si>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</si>
  <si>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</si>
  <si>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</si>
  <si>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</si>
  <si>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</si>
  <si>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</si>
  <si>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</si>
  <si>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</si>
  <si>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</si>
  <si>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</si>
  <si>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</si>
  <si>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</si>
  <si>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</si>
  <si>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</si>
  <si>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</si>
  <si>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</si>
  <si>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</si>
  <si>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</si>
  <si>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</si>
  <si>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</si>
  <si>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</si>
  <si>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</si>
  <si>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</si>
  <si>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</si>
  <si>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</si>
  <si>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</si>
  <si>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</si>
  <si>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</si>
  <si>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</si>
  <si>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</si>
  <si>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</si>
  <si>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</si>
  <si>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</si>
  <si>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</si>
  <si>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</si>
  <si>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</si>
  <si>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</si>
  <si>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</si>
  <si>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</si>
  <si>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</si>
  <si>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</si>
  <si>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</si>
  <si>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</si>
  <si>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</si>
  <si>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</si>
  <si>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</si>
  <si>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</si>
  <si>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</si>
  <si>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</si>
  <si>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</si>
  <si>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</si>
  <si>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</si>
  <si>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</si>
  <si>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</si>
  <si>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</si>
  <si>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</si>
  <si>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</si>
  <si>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</si>
  <si>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</si>
  <si>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</si>
  <si>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</si>
  <si>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</si>
  <si>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</si>
  <si>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</si>
  <si>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</si>
  <si>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</si>
  <si>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</si>
  <si>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</si>
  <si>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</si>
  <si>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</si>
  <si>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</si>
  <si>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</si>
  <si>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</si>
  <si>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</si>
  <si>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</si>
  <si>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</si>
  <si>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</si>
  <si>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</si>
  <si>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</si>
  <si>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</si>
  <si>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</si>
  <si>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</si>
  <si>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</si>
  <si>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</si>
  <si>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</si>
  <si>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</si>
  <si>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</si>
  <si>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</si>
  <si>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</si>
  <si>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</si>
  <si>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</si>
  <si>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</si>
  <si>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</si>
  <si>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</si>
  <si>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</si>
  <si>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</si>
  <si>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</si>
  <si>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</si>
  <si>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</si>
  <si>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</si>
  <si>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</si>
  <si>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</si>
  <si>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</si>
  <si>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</si>
  <si>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</si>
  <si>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</si>
  <si>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</si>
  <si>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</si>
  <si>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</si>
  <si>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</si>
  <si>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</si>
  <si>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</si>
  <si>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</si>
  <si>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</si>
  <si>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</si>
  <si>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</si>
  <si>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</si>
  <si>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</si>
  <si>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</si>
  <si>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</si>
  <si>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</si>
  <si>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</si>
  <si>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</si>
  <si>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</si>
  <si>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</si>
  <si>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</si>
  <si>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</si>
  <si>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</si>
  <si>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</si>
  <si>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</si>
  <si>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</si>
  <si>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</si>
  <si>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</si>
  <si>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</si>
  <si>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</si>
  <si>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</si>
  <si>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</si>
  <si>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</si>
  <si>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</si>
  <si>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</si>
  <si>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</si>
  <si>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</si>
  <si>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</si>
  <si>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</si>
  <si>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</si>
  <si>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</si>
  <si>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</si>
  <si>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</si>
  <si>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</si>
  <si>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</si>
  <si>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</si>
  <si>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</si>
  <si>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</si>
  <si>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</si>
  <si>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</si>
  <si>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</si>
  <si>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</si>
  <si>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</si>
  <si>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</si>
  <si>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</si>
  <si>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</si>
  <si>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</si>
  <si>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</si>
  <si>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</si>
  <si>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</si>
  <si>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</si>
  <si>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</si>
  <si>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</si>
  <si>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</si>
  <si>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</si>
  <si>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</si>
  <si>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</si>
  <si>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</si>
  <si>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</si>
  <si>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</si>
  <si>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</si>
  <si>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</si>
  <si>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</si>
  <si>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</si>
  <si>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</si>
  <si>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</si>
  <si>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</si>
  <si>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</si>
  <si>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</si>
  <si>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</si>
  <si>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</si>
  <si>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</si>
  <si>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</si>
  <si>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</si>
  <si>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</si>
  <si>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</si>
  <si>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</si>
  <si>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</si>
  <si>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</si>
  <si>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</si>
  <si>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</si>
  <si>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</si>
  <si>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</si>
  <si>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</si>
  <si>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</si>
  <si>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</si>
  <si>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</si>
  <si>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</si>
  <si>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</si>
  <si>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</si>
  <si>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</si>
  <si>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</si>
  <si>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</si>
  <si>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</si>
  <si>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</si>
  <si>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</si>
  <si>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</si>
  <si>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</si>
  <si>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</si>
  <si>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</si>
  <si>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</si>
  <si>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</si>
  <si>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</si>
  <si>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</si>
  <si>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</si>
  <si>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</si>
  <si>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</si>
  <si>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</si>
  <si>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</si>
  <si>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</si>
  <si>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</si>
  <si>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</si>
  <si>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</si>
  <si>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</si>
  <si>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</si>
  <si>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</si>
  <si>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</si>
  <si>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</si>
  <si>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</si>
  <si>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</si>
  <si>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</si>
  <si>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</si>
  <si>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</si>
  <si>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</si>
  <si>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</si>
  <si>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</si>
  <si>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</si>
  <si>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</si>
  <si>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</si>
  <si>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</si>
  <si>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</si>
  <si>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</si>
  <si>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</si>
  <si>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</si>
  <si>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</si>
  <si>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</si>
  <si>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</si>
  <si>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</si>
  <si>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</si>
  <si>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</si>
  <si>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</si>
  <si>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</si>
  <si>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</si>
  <si>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</si>
  <si>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</si>
  <si>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</si>
  <si>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</si>
  <si>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</si>
  <si>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</si>
  <si>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</si>
  <si>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</si>
  <si>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</si>
  <si>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</si>
  <si>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</si>
  <si>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</si>
  <si>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</si>
  <si>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</si>
  <si>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</si>
  <si>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</si>
  <si>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</si>
  <si>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</si>
  <si>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</si>
  <si>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</si>
  <si>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</si>
  <si>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</si>
  <si>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</si>
  <si>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</si>
  <si>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</si>
  <si>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</si>
  <si>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</si>
  <si>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</si>
  <si>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</si>
  <si>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</si>
  <si>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</si>
  <si>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</si>
  <si>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</si>
  <si>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</si>
  <si>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</si>
  <si>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</si>
  <si>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</si>
  <si>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</si>
  <si>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</si>
  <si>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</si>
  <si>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</si>
  <si>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</si>
  <si>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</si>
  <si>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</si>
  <si>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</si>
  <si>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</si>
  <si>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</si>
  <si>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</si>
  <si>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</si>
  <si>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</si>
  <si>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</si>
  <si>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</si>
  <si>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</si>
  <si>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</si>
  <si>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</si>
  <si>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</si>
  <si>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</si>
  <si>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</si>
  <si>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</si>
  <si>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</si>
  <si>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</si>
  <si>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</si>
  <si>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</si>
  <si>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</si>
  <si>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</si>
  <si>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</si>
  <si>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</si>
  <si>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</si>
  <si>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</si>
  <si>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</si>
  <si>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</si>
  <si>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</si>
  <si>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</si>
  <si>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</si>
  <si>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</si>
  <si>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</si>
  <si>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</si>
  <si>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</si>
  <si>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</si>
  <si>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</si>
  <si>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</si>
  <si>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</si>
  <si>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</si>
  <si>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</si>
  <si>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</si>
  <si>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</si>
  <si>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</si>
  <si>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</si>
  <si>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</si>
  <si>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</si>
  <si>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</si>
  <si>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</si>
  <si>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</si>
  <si>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</si>
  <si>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</si>
  <si>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</si>
  <si>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</si>
  <si>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</si>
  <si>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</si>
  <si>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</si>
  <si>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</si>
  <si>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</si>
  <si>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</si>
  <si>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</si>
  <si>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</si>
  <si>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</si>
  <si>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</si>
  <si>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</si>
  <si>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</si>
  <si>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</si>
  <si>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</si>
  <si>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</si>
  <si>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</si>
  <si>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</si>
  <si>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</si>
  <si>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</si>
  <si>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</si>
  <si>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</si>
  <si>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</si>
  <si>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</si>
  <si>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</si>
  <si>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</si>
  <si>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</si>
  <si>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</si>
  <si>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</si>
  <si>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</si>
  <si>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</si>
  <si>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</si>
  <si>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</si>
  <si>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</si>
  <si>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</si>
  <si>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</si>
  <si>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</si>
  <si>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</si>
  <si>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</si>
  <si>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</si>
  <si>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</si>
  <si>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</si>
  <si>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</si>
  <si>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</si>
  <si>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</si>
  <si>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</si>
  <si>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</si>
  <si>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</si>
  <si>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</si>
  <si>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</si>
  <si>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</si>
  <si>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</si>
  <si>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</si>
  <si>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</si>
  <si>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</si>
  <si>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</si>
  <si>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</si>
  <si>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</si>
  <si>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</si>
  <si>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</si>
  <si>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</si>
  <si>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</si>
  <si>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</si>
  <si>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</si>
  <si>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</si>
  <si>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</si>
  <si>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</si>
  <si>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</si>
  <si>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</si>
  <si>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</si>
  <si>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</si>
  <si>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</si>
  <si>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</si>
  <si>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</si>
  <si>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</si>
  <si>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</si>
  <si>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</si>
  <si>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</si>
  <si>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</si>
  <si>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</si>
  <si>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</si>
  <si>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</si>
  <si>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</si>
  <si>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</si>
  <si>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</si>
  <si>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</si>
  <si>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</si>
  <si>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</si>
  <si>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</si>
  <si>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</si>
  <si>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</si>
  <si>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</si>
  <si>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</si>
  <si>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</si>
  <si>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</si>
  <si>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</si>
  <si>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</si>
  <si>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</si>
  <si>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</si>
  <si>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</si>
  <si>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</si>
  <si>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</si>
  <si>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</si>
  <si>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</si>
  <si>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</si>
  <si>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</si>
  <si>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</si>
  <si>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</si>
  <si>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</si>
  <si>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</si>
  <si>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</si>
  <si>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</si>
  <si>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</si>
  <si>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</si>
  <si>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</si>
  <si>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</si>
  <si>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</si>
  <si>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</si>
  <si>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</si>
  <si>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</si>
  <si>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</si>
  <si>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</si>
  <si>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</si>
  <si>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</si>
  <si>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</si>
  <si>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</si>
  <si>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</si>
  <si>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</si>
  <si>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</si>
  <si>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</si>
  <si>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</si>
  <si>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</si>
  <si>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</si>
  <si>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</si>
  <si>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</si>
  <si>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</si>
  <si>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</si>
  <si>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</si>
  <si>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</si>
  <si>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</si>
  <si>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</si>
  <si>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</si>
  <si>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</si>
  <si>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</si>
  <si>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</si>
  <si>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</si>
  <si>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</si>
  <si>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</si>
  <si>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</si>
  <si>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</si>
  <si>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</si>
  <si>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</si>
  <si>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</si>
  <si>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</si>
  <si>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</si>
  <si>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</si>
  <si>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</si>
  <si>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</si>
  <si>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</si>
  <si>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</si>
  <si>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</si>
  <si>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</si>
  <si>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</si>
  <si>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</si>
  <si>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</si>
  <si>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</si>
  <si>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</si>
  <si>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</si>
  <si>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</si>
  <si>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</si>
  <si>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</si>
  <si>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</si>
  <si>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</si>
  <si>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</si>
  <si>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</si>
  <si>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</si>
  <si>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</si>
  <si>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</si>
  <si>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</si>
  <si>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</si>
  <si>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</si>
  <si>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</si>
  <si>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</si>
  <si>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</si>
  <si>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</si>
  <si>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</si>
  <si>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</si>
  <si>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</si>
  <si>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</si>
  <si>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</si>
  <si>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</si>
  <si>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</si>
  <si>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</si>
  <si>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</si>
  <si>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</si>
  <si>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</si>
  <si>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</si>
  <si>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</si>
  <si>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</si>
  <si>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</si>
  <si>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</si>
  <si>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</si>
  <si>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</si>
  <si>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</si>
  <si>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</si>
  <si>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</si>
  <si>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</si>
  <si>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</si>
  <si>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</si>
  <si>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</si>
  <si>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</si>
  <si>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</si>
  <si>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</si>
  <si>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</si>
  <si>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</si>
  <si>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</si>
  <si>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</si>
  <si>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</si>
  <si>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</si>
  <si>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</si>
  <si>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</si>
  <si>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</si>
  <si>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</si>
  <si>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</si>
  <si>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</si>
  <si>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</si>
  <si>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</si>
  <si>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</si>
  <si>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</si>
  <si>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</si>
  <si>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</si>
  <si>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</si>
  <si>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</si>
  <si>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</si>
  <si>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</si>
  <si>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</si>
  <si>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</si>
  <si>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</si>
  <si>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</si>
  <si>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</si>
  <si>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</si>
  <si>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</si>
  <si>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</si>
  <si>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</si>
  <si>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</si>
  <si>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</si>
  <si>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</si>
  <si>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</si>
  <si>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</si>
  <si>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</si>
  <si>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</si>
  <si>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</si>
  <si>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</si>
  <si>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</si>
  <si>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</si>
  <si>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</si>
  <si>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</si>
  <si>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</si>
  <si>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</si>
  <si>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</si>
  <si>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</si>
  <si>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</si>
  <si>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</si>
  <si>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</si>
  <si>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</si>
  <si>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</si>
  <si>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</si>
  <si>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</si>
  <si>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</si>
  <si>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</si>
  <si>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</si>
  <si>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</si>
  <si>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</si>
  <si>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</si>
  <si>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</si>
  <si>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</si>
  <si>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</si>
  <si>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</si>
  <si>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</si>
  <si>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</si>
  <si>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</si>
  <si>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</si>
  <si>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</si>
  <si>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</si>
  <si>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</si>
  <si>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</si>
  <si>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</si>
  <si>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</si>
  <si>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</si>
  <si>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</si>
  <si>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</si>
  <si>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</si>
  <si>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</si>
  <si>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</si>
  <si>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</si>
  <si>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</si>
  <si>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</si>
  <si>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</si>
  <si>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</si>
  <si>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</si>
  <si>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</si>
  <si>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</si>
  <si>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</si>
  <si>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</si>
  <si>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</si>
  <si>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</si>
  <si>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</si>
  <si>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</si>
  <si>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</si>
  <si>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</si>
  <si>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</si>
  <si>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</si>
  <si>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</si>
  <si>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</si>
  <si>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</si>
  <si>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</si>
  <si>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</si>
  <si>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</si>
  <si>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</si>
  <si>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</si>
  <si>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</si>
  <si>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</si>
  <si>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</si>
  <si>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</si>
  <si>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</si>
  <si>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</si>
  <si>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</si>
  <si>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</si>
  <si>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</si>
  <si>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</si>
  <si>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</si>
  <si>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</si>
  <si>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</si>
  <si>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</si>
  <si>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</si>
  <si>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</si>
  <si>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</si>
  <si>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</si>
  <si>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</si>
  <si>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</si>
  <si>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</si>
  <si>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</si>
  <si>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</si>
  <si>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</si>
  <si>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</si>
  <si>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</si>
  <si>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</si>
  <si>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</si>
  <si>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</si>
  <si>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</si>
  <si>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</si>
  <si>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</si>
  <si>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</si>
  <si>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</si>
  <si>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</si>
  <si>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</si>
  <si>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</si>
  <si>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</si>
  <si>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</si>
  <si>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</si>
  <si>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</si>
  <si>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</si>
  <si>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</si>
  <si>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</si>
  <si>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</si>
  <si>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</si>
  <si>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</si>
  <si>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</si>
  <si>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</si>
  <si>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</si>
  <si>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</si>
  <si>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</si>
  <si>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</si>
  <si>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</si>
  <si>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</si>
  <si>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</si>
  <si>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</si>
  <si>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</si>
  <si>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</si>
  <si>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</si>
  <si>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</si>
  <si>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</si>
  <si>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</si>
  <si>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</si>
  <si>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</si>
  <si>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</si>
  <si>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</si>
  <si>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</si>
  <si>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</si>
  <si>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</si>
  <si>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</si>
  <si>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</si>
  <si>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</si>
  <si>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</si>
  <si>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</si>
  <si>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</si>
  <si>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</si>
  <si>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</si>
  <si>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</si>
  <si>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</si>
  <si>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</si>
  <si>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</si>
  <si>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</si>
  <si>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</si>
  <si>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</si>
  <si>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</si>
  <si>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</si>
  <si>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</si>
  <si>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</si>
  <si>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</si>
  <si>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</si>
  <si>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</si>
  <si>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</si>
  <si>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</si>
  <si>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</si>
  <si>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</si>
  <si>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</si>
  <si>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</si>
  <si>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</si>
  <si>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</si>
  <si>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</si>
  <si>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</si>
  <si>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</si>
  <si>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</si>
  <si>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</si>
  <si>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</si>
  <si>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</si>
  <si>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</si>
  <si>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</si>
  <si>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</si>
  <si>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</si>
  <si>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</si>
  <si>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</si>
  <si>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</si>
  <si>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</si>
  <si>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</si>
  <si>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</si>
  <si>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</si>
  <si>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</si>
  <si>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</si>
  <si>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</si>
  <si>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</si>
  <si>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</si>
  <si>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</si>
  <si>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</si>
  <si>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</si>
  <si>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</si>
  <si>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</si>
  <si>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</si>
  <si>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</si>
  <si>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</si>
  <si>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</si>
  <si>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</si>
  <si>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</si>
  <si>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</si>
  <si>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</si>
  <si>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</si>
  <si>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</si>
  <si>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</si>
  <si>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</si>
  <si>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</si>
  <si>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</si>
  <si>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</si>
  <si>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</si>
  <si>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</si>
  <si>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</si>
  <si>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</si>
  <si>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</si>
  <si>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</si>
  <si>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</si>
  <si>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</si>
  <si>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</si>
  <si>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</si>
  <si>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</si>
  <si>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</si>
  <si>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</si>
  <si>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</si>
  <si>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</si>
  <si>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</si>
  <si>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</si>
  <si>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</si>
  <si>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</si>
  <si>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</si>
  <si>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</si>
  <si>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</si>
  <si>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</si>
  <si>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</si>
  <si>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</si>
  <si>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</si>
  <si>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</si>
  <si>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</si>
  <si>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</si>
  <si>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</si>
  <si>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</si>
  <si>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</si>
  <si>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</si>
  <si>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</si>
  <si>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</si>
  <si>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</si>
  <si>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</si>
  <si>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</si>
  <si>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</si>
  <si>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</si>
  <si>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</si>
  <si>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</si>
  <si>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</si>
  <si>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</si>
  <si>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</si>
  <si>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</si>
  <si>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</si>
  <si>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</si>
  <si>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</si>
  <si>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</si>
  <si>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</si>
  <si>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</si>
  <si>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</si>
  <si>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</si>
  <si>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</si>
  <si>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</si>
  <si>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</si>
  <si>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</si>
  <si>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</si>
  <si>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</si>
  <si>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</si>
  <si>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</si>
  <si>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</si>
  <si>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</si>
  <si>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</si>
  <si>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</si>
  <si>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</si>
  <si>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</si>
  <si>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</si>
  <si>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</si>
  <si>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</si>
  <si>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</si>
  <si>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</si>
  <si>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</si>
  <si>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</si>
  <si>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</si>
  <si>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</si>
  <si>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</si>
  <si>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</si>
  <si>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</si>
  <si>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</si>
  <si>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</si>
  <si>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</si>
  <si>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</si>
  <si>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</si>
  <si>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</si>
  <si>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</si>
  <si>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</si>
  <si>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</si>
  <si>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</si>
  <si>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</si>
  <si>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</si>
  <si>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</si>
  <si>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</si>
  <si>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</si>
  <si>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</si>
  <si>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</si>
  <si>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</si>
  <si>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</si>
  <si>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</si>
  <si>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</si>
  <si>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</si>
  <si>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</si>
  <si>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</si>
  <si>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</si>
  <si>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</si>
  <si>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</si>
  <si>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</si>
  <si>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</si>
  <si>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</si>
  <si>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</si>
  <si>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</si>
  <si>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</si>
  <si>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</si>
  <si>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</si>
  <si>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</si>
  <si>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</si>
  <si>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</si>
  <si>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</si>
  <si>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</si>
  <si>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</si>
  <si>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</si>
  <si>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</si>
  <si>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</si>
  <si>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</si>
  <si>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</si>
  <si>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</si>
  <si>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</si>
  <si>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</si>
  <si>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</si>
  <si>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</si>
  <si>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</si>
  <si>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</si>
  <si>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</si>
  <si>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</si>
  <si>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</si>
  <si>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</si>
  <si>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</si>
  <si>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</si>
  <si>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</si>
  <si>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</si>
  <si>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</si>
  <si>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</si>
  <si>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</si>
  <si>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</si>
  <si>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</si>
  <si>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</si>
  <si>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</si>
  <si>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</si>
  <si>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</si>
  <si>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</si>
  <si>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</si>
  <si>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</si>
  <si>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</si>
  <si>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</si>
  <si>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</si>
  <si>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</si>
  <si>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</si>
  <si>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</si>
  <si>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</si>
  <si>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</si>
  <si>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</si>
  <si>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</si>
  <si>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</si>
  <si>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</si>
  <si>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</si>
  <si>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</si>
  <si>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</si>
  <si>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</si>
  <si>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</si>
  <si>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</si>
  <si>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</si>
  <si>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</si>
  <si>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</si>
  <si>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</si>
  <si>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</si>
  <si>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</si>
  <si>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</si>
  <si>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</si>
  <si>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</si>
  <si>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</si>
  <si>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</si>
  <si>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</si>
  <si>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</si>
  <si>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</si>
  <si>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</si>
  <si>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</si>
  <si>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</si>
  <si>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</si>
  <si>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</si>
  <si>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</si>
  <si>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</si>
  <si>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</si>
  <si>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</si>
  <si>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</si>
  <si>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</si>
  <si>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</si>
  <si>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</si>
  <si>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</si>
  <si>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</si>
  <si>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</si>
  <si>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</si>
  <si>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</si>
  <si>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</si>
  <si>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</si>
  <si>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</si>
  <si>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</si>
  <si>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</si>
  <si>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</si>
  <si>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</si>
  <si>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</si>
  <si>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</si>
  <si>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</si>
  <si>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</si>
  <si>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</si>
  <si>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</si>
  <si>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</si>
  <si>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</si>
  <si>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</si>
  <si>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</si>
  <si>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</si>
  <si>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</si>
  <si>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</si>
  <si>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</si>
  <si>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</si>
  <si>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</si>
  <si>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</si>
  <si>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</si>
  <si>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</si>
  <si>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</si>
  <si>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</si>
  <si>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</si>
  <si>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</si>
  <si>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</si>
  <si>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</si>
  <si>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</si>
  <si>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</si>
  <si>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</si>
  <si>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</si>
  <si>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</si>
  <si>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</si>
  <si>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</si>
  <si>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</si>
  <si>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</si>
  <si>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</si>
  <si>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</si>
  <si>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</si>
  <si>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</si>
  <si>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</si>
  <si>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</si>
  <si>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</si>
  <si>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</si>
  <si>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</si>
  <si>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</si>
  <si>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</si>
  <si>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</si>
  <si>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</si>
  <si>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</si>
  <si>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</si>
  <si>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</si>
  <si>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</si>
  <si>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</si>
  <si>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</si>
  <si>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</si>
  <si>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</si>
  <si>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</si>
  <si>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</si>
  <si>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</si>
  <si>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</si>
  <si>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</si>
  <si>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</si>
  <si>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</si>
  <si>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</si>
  <si>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</si>
  <si>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</si>
  <si>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</si>
  <si>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</si>
  <si>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</si>
  <si>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</si>
  <si>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</si>
  <si>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</si>
  <si>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</si>
  <si>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</si>
  <si>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</si>
  <si>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</si>
  <si>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</si>
  <si>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</si>
  <si>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</si>
  <si>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</si>
  <si>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</si>
  <si>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</si>
  <si>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</si>
  <si>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</si>
  <si>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</si>
  <si>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</si>
  <si>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</si>
  <si>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</si>
  <si>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</si>
  <si>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</si>
  <si>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</si>
  <si>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</si>
  <si>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</si>
  <si>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</si>
  <si>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</si>
  <si>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</si>
  <si>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</si>
  <si>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</si>
  <si>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</si>
  <si>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</si>
  <si>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</si>
  <si>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</si>
  <si>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</si>
  <si>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</si>
  <si>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</si>
  <si>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</si>
  <si>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</si>
  <si>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</si>
  <si>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</si>
  <si>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</si>
  <si>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</si>
  <si>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</si>
  <si>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</si>
  <si>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</si>
  <si>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</si>
  <si>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</si>
  <si>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</si>
  <si>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</si>
  <si>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</si>
  <si>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</si>
  <si>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</si>
  <si>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</si>
  <si>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</si>
  <si>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</si>
  <si>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</si>
  <si>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</si>
  <si>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</si>
  <si>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</si>
  <si>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</si>
  <si>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</si>
  <si>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</si>
  <si>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</si>
  <si>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</si>
  <si>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</si>
  <si>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</si>
  <si>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</si>
  <si>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</si>
  <si>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</si>
  <si>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</si>
  <si>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</si>
  <si>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</si>
  <si>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</si>
  <si>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</si>
  <si>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</si>
  <si>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</si>
  <si>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</si>
  <si>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</si>
  <si>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</si>
  <si>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</si>
  <si>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</si>
  <si>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</si>
  <si>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</si>
  <si>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</si>
  <si>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</si>
  <si>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</si>
  <si>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</si>
  <si>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</si>
  <si>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</si>
  <si>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</si>
  <si>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</si>
  <si>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</si>
  <si>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</si>
  <si>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</si>
  <si>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</si>
  <si>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</si>
  <si>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</si>
  <si>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</si>
  <si>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</si>
  <si>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</si>
  <si>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</si>
  <si>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</si>
  <si>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</si>
  <si>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</si>
  <si>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</si>
  <si>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</si>
  <si>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</si>
  <si>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</si>
  <si>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</si>
  <si>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</si>
  <si>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</si>
  <si>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</si>
  <si>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</si>
  <si>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</si>
  <si>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</si>
  <si>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</si>
  <si>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</si>
  <si>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</si>
  <si>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</si>
  <si>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</si>
  <si>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</si>
  <si>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</si>
  <si>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</si>
  <si>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</si>
  <si>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</si>
  <si>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</si>
  <si>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</si>
  <si>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</si>
  <si>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</si>
  <si>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</si>
  <si>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</si>
  <si>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</si>
  <si>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</si>
  <si>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</si>
  <si>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</si>
  <si>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</si>
  <si>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</si>
  <si>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</si>
  <si>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</si>
  <si>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</si>
  <si>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</si>
  <si>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</si>
  <si>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</si>
  <si>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</si>
  <si>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</si>
  <si>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</si>
  <si>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</si>
  <si>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</si>
  <si>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</si>
  <si>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</si>
  <si>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</si>
  <si>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</si>
  <si>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</si>
  <si>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</si>
  <si>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</si>
  <si>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</si>
  <si>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</si>
  <si>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</si>
  <si>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</si>
  <si>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</si>
  <si>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</si>
  <si>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</si>
  <si>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</si>
  <si>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</si>
  <si>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</si>
  <si>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</si>
  <si>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</si>
  <si>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</si>
  <si>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</si>
  <si>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</si>
  <si>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</si>
  <si>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</si>
  <si>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</si>
  <si>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</si>
  <si>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</si>
  <si>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</si>
  <si>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</si>
  <si>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</si>
  <si>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</si>
  <si>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</si>
  <si>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</si>
  <si>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</si>
  <si>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</si>
  <si>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</si>
  <si>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</si>
  <si>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</si>
  <si>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</si>
  <si>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</si>
  <si>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</si>
  <si>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</si>
  <si>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</si>
  <si>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</si>
  <si>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</si>
  <si>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</si>
  <si>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</si>
  <si>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</si>
  <si>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</si>
  <si>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</si>
  <si>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</si>
  <si>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</si>
  <si>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</si>
  <si>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</si>
  <si>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</si>
  <si>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</si>
  <si>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</si>
  <si>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</si>
  <si>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</si>
  <si>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</si>
  <si>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</si>
  <si>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</si>
  <si>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</si>
  <si>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</si>
  <si>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</si>
  <si>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</si>
  <si>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</si>
  <si>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</si>
  <si>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</si>
  <si>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</si>
  <si>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</si>
  <si>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</si>
  <si>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</si>
  <si>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</si>
  <si>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</si>
  <si>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</si>
  <si>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</si>
  <si>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</si>
  <si>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</si>
  <si>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</si>
  <si>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</si>
  <si>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</si>
  <si>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</si>
  <si>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</si>
  <si>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</si>
  <si>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</si>
  <si>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</si>
  <si>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</si>
  <si>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</si>
  <si>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</si>
  <si>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</si>
  <si>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</si>
  <si>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</si>
  <si>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</si>
  <si>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</si>
  <si>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</si>
  <si>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</si>
  <si>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</si>
  <si>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</si>
  <si>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</si>
  <si>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</si>
  <si>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</si>
  <si>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</si>
  <si>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</si>
  <si>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</si>
  <si>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</si>
  <si>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</si>
  <si>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</si>
  <si>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</si>
  <si>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</si>
  <si>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</si>
  <si>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</si>
  <si>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</si>
  <si>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</si>
  <si>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</si>
  <si>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</si>
  <si>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</si>
  <si>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</si>
  <si>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</si>
  <si>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</si>
  <si>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</si>
  <si>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</si>
  <si>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</si>
  <si>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</si>
  <si>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</si>
  <si>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</si>
  <si>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</si>
  <si>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</si>
  <si>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</si>
  <si>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</si>
  <si>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</si>
  <si>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</si>
  <si>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</si>
  <si>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</si>
  <si>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</si>
  <si>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</si>
  <si>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</si>
  <si>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</si>
  <si>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</si>
  <si>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</si>
  <si>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</si>
  <si>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</si>
  <si>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</si>
  <si>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</si>
  <si>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</si>
  <si>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</si>
  <si>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</si>
  <si>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</si>
  <si>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</si>
  <si>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</si>
  <si>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</si>
  <si>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</si>
  <si>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</si>
  <si>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</si>
  <si>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</si>
  <si>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</si>
  <si>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</si>
  <si>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</si>
  <si>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</si>
  <si>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</si>
  <si>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</si>
  <si>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</si>
  <si>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</si>
  <si>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</si>
  <si>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</si>
  <si>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</si>
  <si>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</si>
  <si>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</si>
  <si>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</si>
  <si>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</si>
  <si>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</si>
  <si>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</si>
  <si>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</si>
  <si>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</si>
  <si>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</si>
  <si>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</si>
  <si>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</si>
  <si>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</si>
  <si>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</si>
  <si>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</si>
  <si>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</si>
  <si>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</si>
  <si>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</si>
  <si>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</si>
  <si>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</si>
  <si>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</si>
  <si>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</si>
  <si>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</si>
  <si>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</si>
  <si>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</si>
  <si>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</si>
  <si>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</si>
  <si>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</si>
  <si>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</si>
  <si>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</si>
  <si>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</si>
  <si>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</si>
  <si>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</si>
  <si>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</si>
  <si>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</si>
  <si>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</si>
  <si>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</si>
  <si>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</si>
  <si>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</si>
  <si>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</si>
  <si>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</si>
  <si>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</si>
  <si>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</si>
  <si>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</si>
  <si>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</si>
  <si>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</si>
  <si>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</si>
  <si>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</si>
  <si>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</si>
  <si>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</si>
  <si>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</si>
  <si>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</si>
  <si>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</si>
  <si>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</si>
  <si>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</si>
  <si>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</si>
  <si>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</si>
  <si>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</si>
  <si>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</si>
  <si>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</si>
  <si>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</si>
  <si>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</si>
  <si>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</si>
  <si>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</si>
  <si>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</si>
  <si>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</si>
  <si>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</si>
  <si>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</si>
  <si>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</si>
  <si>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</si>
  <si>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</si>
  <si>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</si>
  <si>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</si>
  <si>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</si>
  <si>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</si>
  <si>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</si>
  <si>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</si>
  <si>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</si>
  <si>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</si>
  <si>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</si>
  <si>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</si>
  <si>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</si>
  <si>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</si>
  <si>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</si>
  <si>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</si>
  <si>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</si>
  <si>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</si>
  <si>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</si>
  <si>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</si>
  <si>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</si>
  <si>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</si>
  <si>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</si>
  <si>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</si>
  <si>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</si>
  <si>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</si>
  <si>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</si>
  <si>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</si>
  <si>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</si>
  <si>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</si>
  <si>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</si>
  <si>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</si>
  <si>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</si>
  <si>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</si>
  <si>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</si>
  <si>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</si>
  <si>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</si>
  <si>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</si>
  <si>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</si>
  <si>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</si>
  <si>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</si>
  <si>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</si>
  <si>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</si>
  <si>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</si>
  <si>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</si>
  <si>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</si>
  <si>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</si>
  <si>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</si>
  <si>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</si>
  <si>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</si>
  <si>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</si>
  <si>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</si>
  <si>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</si>
  <si>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</si>
  <si>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</si>
  <si>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</si>
  <si>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</si>
  <si>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</si>
  <si>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</si>
  <si>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</si>
  <si>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</si>
  <si>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</si>
  <si>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</si>
  <si>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</si>
  <si>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</si>
  <si>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</si>
  <si>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</si>
  <si>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</si>
  <si>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</si>
  <si>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</si>
  <si>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</si>
  <si>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</si>
  <si>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</si>
  <si>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</si>
  <si>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</si>
  <si>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</si>
  <si>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</si>
  <si>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</si>
  <si>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</si>
  <si>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</si>
  <si>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</si>
  <si>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</si>
  <si>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</si>
  <si>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</si>
  <si>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</si>
  <si>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</si>
  <si>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</si>
  <si>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</si>
  <si>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</si>
  <si>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</si>
  <si>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</si>
  <si>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</si>
  <si>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</si>
  <si>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</si>
  <si>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</si>
  <si>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</si>
  <si>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</si>
  <si>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</si>
  <si>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</si>
  <si>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</si>
  <si>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</si>
  <si>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</si>
  <si>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</si>
  <si>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</si>
  <si>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</si>
  <si>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</si>
  <si>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</si>
  <si>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</si>
  <si>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</si>
  <si>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</si>
  <si>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</si>
  <si>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</si>
  <si>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</si>
  <si>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</si>
  <si>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</si>
  <si>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</si>
  <si>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</si>
  <si>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</si>
  <si>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</si>
  <si>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</si>
  <si>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</si>
  <si>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</si>
  <si>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</si>
  <si>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</si>
  <si>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</si>
  <si>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</si>
  <si>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</si>
  <si>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</si>
  <si>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</si>
  <si>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</si>
  <si>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</si>
  <si>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</si>
  <si>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</si>
  <si>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</si>
  <si>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</si>
  <si>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</si>
  <si>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</si>
  <si>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</si>
  <si>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</si>
  <si>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</si>
  <si>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</si>
  <si>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</si>
  <si>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</si>
  <si>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</si>
  <si>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</si>
  <si>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</si>
  <si>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</si>
  <si>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</si>
  <si>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</si>
  <si>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</si>
  <si>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</si>
  <si>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</si>
  <si>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</si>
  <si>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</si>
  <si>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</si>
  <si>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</si>
  <si>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</si>
  <si>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</si>
  <si>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</si>
  <si>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</si>
  <si>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</si>
  <si>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</si>
  <si>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</si>
  <si>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</si>
  <si>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</si>
  <si>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</si>
  <si>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</si>
  <si>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</si>
  <si>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</si>
  <si>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</si>
  <si>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</si>
  <si>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</si>
  <si>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</si>
  <si>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</si>
  <si>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</si>
  <si>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</si>
  <si>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</si>
  <si>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</si>
  <si>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</si>
  <si>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</si>
  <si>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</si>
  <si>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</si>
  <si>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</si>
  <si>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</si>
  <si>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</si>
  <si>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</si>
  <si>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</si>
  <si>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</si>
  <si>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</si>
  <si>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</si>
  <si>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</si>
  <si>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</si>
  <si>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</si>
  <si>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</si>
  <si>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</si>
  <si>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</si>
  <si>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</si>
  <si>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</si>
  <si>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</si>
  <si>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</si>
  <si>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</si>
  <si>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</si>
  <si>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</si>
  <si>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</si>
  <si>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</si>
  <si>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</si>
  <si>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</si>
  <si>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</si>
  <si>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</si>
  <si>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</si>
  <si>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</si>
  <si>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</si>
  <si>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</si>
  <si>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</si>
  <si>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</si>
  <si>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</si>
  <si>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</si>
  <si>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</si>
  <si>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</si>
  <si>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</si>
  <si>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</si>
  <si>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</si>
  <si>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</si>
  <si>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</si>
  <si>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</si>
  <si>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</si>
  <si>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</si>
  <si>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</si>
  <si>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</si>
  <si>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</si>
  <si>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</si>
  <si>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</si>
  <si>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</si>
  <si>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</si>
  <si>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</si>
  <si>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</si>
  <si>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</si>
  <si>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</si>
  <si>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</si>
  <si>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</si>
  <si>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</si>
  <si>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</si>
  <si>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</si>
  <si>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</si>
  <si>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</si>
  <si>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</si>
  <si>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</si>
  <si>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</si>
  <si>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</si>
  <si>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</si>
  <si>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</si>
  <si>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</si>
  <si>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</si>
  <si>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</si>
  <si>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</si>
  <si>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</si>
  <si>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</si>
  <si>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</si>
  <si>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</si>
  <si>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</si>
  <si>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</si>
  <si>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</si>
  <si>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</si>
  <si>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</si>
  <si>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</si>
  <si>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</si>
  <si>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</si>
  <si>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</si>
  <si>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</si>
  <si>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</si>
  <si>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</si>
  <si>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</si>
  <si>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</si>
  <si>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</si>
  <si>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</si>
  <si>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</si>
  <si>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</si>
  <si>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</si>
  <si>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</si>
  <si>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</si>
  <si>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</si>
  <si>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</si>
  <si>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</si>
  <si>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</si>
  <si>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</si>
  <si>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</si>
  <si>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</si>
  <si>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</si>
  <si>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</si>
  <si>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</si>
  <si>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</si>
  <si>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</si>
  <si>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</si>
  <si>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</si>
  <si>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</si>
  <si>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</si>
  <si>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</si>
  <si>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</si>
  <si>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</si>
  <si>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</si>
  <si>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</si>
  <si>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</si>
  <si>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</si>
  <si>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</si>
  <si>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</si>
  <si>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</si>
  <si>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</si>
  <si>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</si>
  <si>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</si>
  <si>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</si>
  <si>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</si>
  <si>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</si>
  <si>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</si>
  <si>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</si>
  <si>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</si>
  <si>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</si>
  <si>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</si>
  <si>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</si>
  <si>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</si>
  <si>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</si>
  <si>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</si>
  <si>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</si>
  <si>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</si>
  <si>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</si>
  <si>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</si>
  <si>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</si>
  <si>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</si>
  <si>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</si>
  <si>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</si>
  <si>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</si>
  <si>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</si>
  <si>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</si>
  <si>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</si>
  <si>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</si>
  <si>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</si>
  <si>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</si>
  <si>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</si>
  <si>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</si>
  <si>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</si>
  <si>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</si>
  <si>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</si>
  <si>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</si>
  <si>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</si>
  <si>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</si>
  <si>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</si>
  <si>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</si>
  <si>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</si>
  <si>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</si>
  <si>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</si>
  <si>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</si>
  <si>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</si>
  <si>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</si>
  <si>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</si>
  <si>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</si>
  <si>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</si>
  <si>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</si>
  <si>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</si>
  <si>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</si>
  <si>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</si>
  <si>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</si>
  <si>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</si>
  <si>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</si>
  <si>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</si>
  <si>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</si>
  <si>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</si>
  <si>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</si>
  <si>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</si>
  <si>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</si>
  <si>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</si>
  <si>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</si>
  <si>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</si>
  <si>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</si>
  <si>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</si>
  <si>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</si>
  <si>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</si>
  <si>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</si>
  <si>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</si>
  <si>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</si>
  <si>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</si>
  <si>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</si>
  <si>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</si>
  <si>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</si>
  <si>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</si>
  <si>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</si>
  <si>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</si>
  <si>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</si>
  <si>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</si>
  <si>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</si>
  <si>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</si>
  <si>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</si>
  <si>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</si>
  <si>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</si>
  <si>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</si>
  <si>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</si>
  <si>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</si>
  <si>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</si>
  <si>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</si>
  <si>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</si>
  <si>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</si>
  <si>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</si>
  <si>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</si>
  <si>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</si>
  <si>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</si>
  <si>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</si>
  <si>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</si>
  <si>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</si>
  <si>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</si>
  <si>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</si>
  <si>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</si>
  <si>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</si>
  <si>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</si>
  <si>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</si>
  <si>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</si>
  <si>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</si>
  <si>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</si>
  <si>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</si>
  <si>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</si>
  <si>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</si>
  <si>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</si>
  <si>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</si>
  <si>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</si>
  <si>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</si>
  <si>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</si>
  <si>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</si>
  <si>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</si>
  <si>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</si>
  <si>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</si>
  <si>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</si>
  <si>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</si>
  <si>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</si>
  <si>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</si>
  <si>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</si>
  <si>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</si>
  <si>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</si>
  <si>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</si>
  <si>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</si>
  <si>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</si>
  <si>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</si>
  <si>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</si>
  <si>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</si>
  <si>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</si>
  <si>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</si>
  <si>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</si>
  <si>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</si>
  <si>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</si>
  <si>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</si>
  <si>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</si>
  <si>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</si>
  <si>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</si>
  <si>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</si>
  <si>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</si>
  <si>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</si>
  <si>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</si>
  <si>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</si>
  <si>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</si>
  <si>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</si>
  <si>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</si>
  <si>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</si>
  <si>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</si>
  <si>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</si>
  <si>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</si>
  <si>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</si>
  <si>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</si>
  <si>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</si>
  <si>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</si>
  <si>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</si>
  <si>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</si>
  <si>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</si>
  <si>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</si>
  <si>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</si>
  <si>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</si>
  <si>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</si>
  <si>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</si>
  <si>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</si>
  <si>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</si>
  <si>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</si>
  <si>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</si>
  <si>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</si>
  <si>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</si>
  <si>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</si>
  <si>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</si>
  <si>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</si>
  <si>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</si>
  <si>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</si>
  <si>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</si>
  <si>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</si>
  <si>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</si>
  <si>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</si>
  <si>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</si>
  <si>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</si>
  <si>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</si>
  <si>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</si>
  <si>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</si>
  <si>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</si>
  <si>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</si>
  <si>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</si>
  <si>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</si>
  <si>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</si>
  <si>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</si>
  <si>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</si>
  <si>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</si>
  <si>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</si>
  <si>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</si>
  <si>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</si>
  <si>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</si>
  <si>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</si>
  <si>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</si>
  <si>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</si>
  <si>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</si>
  <si>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</si>
  <si>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</si>
  <si>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</si>
  <si>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</si>
  <si>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</si>
  <si>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</si>
  <si>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</si>
  <si>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</si>
  <si>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</si>
  <si>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</si>
  <si>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</si>
  <si>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</si>
  <si>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</si>
  <si>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</si>
  <si>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</si>
  <si>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</si>
  <si>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</si>
  <si>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PCM-20251027-00000754</t>
  </si>
  <si>
    <t>ETA 10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</si>
  <si>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</si>
  <si>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</si>
  <si>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</si>
  <si>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</si>
  <si>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</si>
  <si>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</si>
  <si>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</si>
  <si>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</si>
  <si>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</si>
  <si>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</si>
  <si>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</si>
  <si>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</si>
  <si>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</si>
  <si>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</si>
  <si>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</si>
  <si>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</si>
  <si>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</si>
  <si>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</si>
  <si>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</si>
  <si>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</si>
  <si>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</si>
  <si>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</si>
  <si>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</si>
  <si>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</si>
  <si>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</si>
  <si>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</si>
  <si>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</si>
  <si>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</si>
  <si>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</si>
  <si>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</si>
  <si>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</si>
  <si>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</si>
  <si>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</si>
  <si>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</si>
  <si>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</si>
  <si>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</si>
  <si>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</si>
  <si>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</si>
  <si>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</si>
  <si>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</si>
  <si>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</si>
  <si>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</si>
  <si>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</si>
  <si>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</si>
  <si>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</si>
  <si>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</si>
  <si>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</si>
  <si>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</si>
  <si>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</si>
  <si>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</si>
  <si>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</si>
  <si>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</si>
  <si>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</si>
  <si>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</si>
  <si>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</si>
  <si>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</si>
  <si>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</si>
  <si>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</si>
  <si>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</si>
  <si>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</si>
  <si>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</si>
  <si>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</si>
  <si>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</si>
  <si>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</si>
  <si>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</si>
  <si>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</si>
  <si>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</si>
  <si>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</si>
  <si>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</si>
  <si>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</si>
  <si>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</si>
  <si>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</si>
  <si>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</si>
  <si>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</si>
  <si>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</si>
  <si>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</si>
  <si>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</si>
  <si>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</si>
  <si>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</si>
  <si>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</si>
  <si>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</si>
  <si>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</si>
  <si>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</si>
  <si>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</si>
  <si>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</si>
  <si>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</si>
  <si>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</si>
  <si>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</si>
  <si>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</si>
  <si>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</si>
  <si>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</si>
  <si>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</si>
  <si>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PCM-20251027-00000743</t>
  </si>
  <si>
    <t>team on the way need 70 minutes</t>
  </si>
  <si>
    <t>PCM-20251027-00000757</t>
  </si>
  <si>
    <t>team on the way need 60 minutes</t>
  </si>
  <si>
    <t>PCM-20251027-00000822</t>
  </si>
  <si>
    <t>team will check after KMS0041</t>
  </si>
  <si>
    <t>NO PCM</t>
  </si>
  <si>
    <t xml:space="preserve">team need 45 minutes </t>
  </si>
  <si>
    <t>PCM-20251027-00000727</t>
  </si>
  <si>
    <t xml:space="preserve">sector down due to power issue , 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</si>
</sst>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4" totalsRowShown="0" headerRowDxfId="48" dataDxfId="47" headerRowBorderDxfId="45" tableBorderDxfId="46" totalsRowBorderDxfId="44">
  <autoFilter ref="A1:L20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4" totalsRowShown="0" headerRowDxfId="15" dataDxfId="14" headerRowBorderDxfId="12" tableBorderDxfId="13">
  <autoFilter ref="A1:L11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294.49252974537376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13.997541319447919</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14599</v>
      </c>
      <c r="E4" s="135" t="s">
        <v>38998</v>
      </c>
      <c r="F4" s="136">
        <v>45957.373333333337</v>
      </c>
      <c r="G4" s="137">
        <f ca="1">IFERROR(NOW()-F4,"")</f>
        <v>6.7622337963257451E-2</v>
      </c>
      <c r="H4" s="136">
        <v>45957.367777777778</v>
      </c>
      <c r="I4" s="134" t="str">
        <f>IFERROR(VLOOKUP(D4,DB!A:F,6,0),"")</f>
        <v>SCECO</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45957.4409556713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45957.4409556713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45957.4409556713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45957.4409556713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45957.4409556713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45957.4409556713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45957.4409556713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45957.4409556713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45957.4409556713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45957.4409556713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45957.4409556713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45957.4409556713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45957.4409556713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45957.4409556713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45957.4409556713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45957.4409556713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45957.4409556713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45957.4409556713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45957.4409556713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45957.4409556713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45957.4409556713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45957.4409556713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45957.4409556713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45957.4409556713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45957.4409556713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45957.4409556713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45957.4409556713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45957.4409556713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45957.4409556713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45957.4409556713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45957.4409556713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45957.4409556713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45957.4409556713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45957.4409556713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45957.4409556713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45957.4409556713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45957.4409556713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45957.4409556713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45957.4409556713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45957.4409556713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45957.4409556713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45957.4409556713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45957.4409556713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45957.4409556713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45957.4409556713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45957.4409556713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45957.4409556713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45957.4409556713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45957.4409556713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45957.4409556713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45957.4409556713</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45957.4409556713</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B36534D7-7C11-4BC5-B793-036974D7B3FE}"/>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132.44111770833842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45957.4409556713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45957.4409556713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45957.4409556713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45957.4409556713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45957.4409556713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45957.4409556713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45957.4409556713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45957.4409556713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45957.4409556713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45957.4409556713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45957.4409556713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45957.4409556713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45957.4409556713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45957.4409556713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45957.4409556713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45957.4409556713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45957.4409556713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45957.4409556713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45957.4409556713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45957.4409556713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45957.4409556713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45957.4409556713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45957.4409556713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45957.4409556713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45957.4409556713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45957.4409556713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45957.4409556713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45957.4409556713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45957.4409556713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45957.4409556713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45957.4409556713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45957.4409556713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45957.4409556713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45957.4409556713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45957.4409556713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45957.4409556713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45957.4409556713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45957.4409556713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45957.4409556713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45957.4409556713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45957.4409556713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45957.4409556713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45957.4409556713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45957.4409556713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45957.4409556713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45957.4409556713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45957.4409556713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45957.4409556713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45957.4409556713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45957.4409556713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45957.4409556713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45957.4409556713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45957.4409556713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45957.4409556713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45957.4409556713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45957.4409556713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45957.4409556713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45957.4409556713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45957.4409556713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45957.4409556713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45957.4409556713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45957.4409556713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45957.4409556713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45957.4409556713</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45957.4409556713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45957.4409556713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45957.4409556713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45957.4409556713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45957.4409556713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45957.4409556713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45957.4409556713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45957.4409556713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45957.4409556713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45957.4409556713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45957.4409556713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45957.4409556713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45957.4409556713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45957.4409556713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45957.4409556713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45957.4409556713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45957.4409556713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45957.4409556713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45957.4409556713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45957.4409556713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45957.4409556713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45957.4409556713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45957.4409556713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45957.4409556713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45957.4409556713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45957.4409556713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45957.4409556713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45957.4409556713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45957.4409556713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45957.4409556713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45957.4409556713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45957.4409556713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45957.4409556713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45957.4409556713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45957.4409556713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45957.4409556713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45957.4409556713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45957.4409556713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45957.4409556713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45957.4409556713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45957.4409556713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45957.4409556713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45957.4409556713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45957.4409556713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45957.4409556713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45957.4409556713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45957.4409556713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45957.4409556713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45957.4409556713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45957.4409556713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45957.4409556713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45957.4409556713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45957.4409556713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45957.4409556713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45957.4409556713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45957.4409556713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45957.4409556713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45957.4409556713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45957.4409556713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45957.4409556713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45957.4409556713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45957.4409556713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45957.4409556713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45957.4409556713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45957.4409556713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45957.4409556713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45957.4409556713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45957.4409556713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45957.4409556713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45957.4409556713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45957.4409556713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45957.4409556713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45957.4409556713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45957.4409556713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45957.4409556713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45957.4409556713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45957.4409556713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45957.4409556713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45957.4409556713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45957.4409556713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45957.4409556713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45957.4409556713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45957.4409556713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45957.4409556713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45957.4409556713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45957.4409556713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45957.4409556713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45957.4409556713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45957.4409556713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45957.4409556713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45957.4409556713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45957.4409556713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45957.4409556713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45957.4409556713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45957.4409556713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45957.4409556713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45957.4409556713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45957.4409556713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45957.4409556713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45957.4409556713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45957.4409556713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45957.4409556713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45957.4409556713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45957.4409556713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45957.4409556713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45957.4409556713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45957.4409556713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45957.4409556713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45957.4409556713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45957.4409556713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45957.4409556713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45957.4409556713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45957.4409556713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45957.4409556713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45957.4409556713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45957.4409556713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45957.4409556713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45957.4409556713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45957.4409556713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45957.4409556713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45957.4409556713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45957.4409556713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45957.4409556713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45957.4409556713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45957.4409556713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45957.4409556713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45957.4409556713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45957.4409556713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45957.4409556713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45957.4409556713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45957.4409556713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45957.4409556713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45957.4409556713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45957.4409556713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45957.4409556713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45957.4409556713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45957.4409556713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45957.4409556713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45957.4409556713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45957.4409556713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45957.4409556713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45957.4409556713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45957.4409556713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45957.4409556713</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45957.4409556713</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45957.4409556713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45957.4409556713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45957.4409556713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45957.4409556713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45957.4409556713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45957.4409556713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45957.4409556713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45957.4409556713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45957.4409556713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45957.4409556713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45957.4409556713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45957.4409556713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45957.4409556713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45957.4409556713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45957.4409556713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45957.4409556713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45957.4409556713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45957.4409556713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45957.4409556713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45957.4409556713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45957.4409556713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45957.4409556713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45957.4409556713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45957.4409556713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45957.4409556713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45957.4409556713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45957.4409556713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45957.4409556713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45957.4409556713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45957.4409556713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45957.4409556713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45957.4409556713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45957.4409556713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45957.4409556713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45957.4409556713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45957.4409556713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45957.4409556713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45957.4409556713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45957.4409556713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45957.4409556713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45957.4409556713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45957.4409556713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45957.4409556713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45957.4409556713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45957.4409556713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45957.4409556713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45957.4409556713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45957.4409556713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45957.4409556713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45957.4409556713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45957.4409556713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45957.4409556713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45957.4409556713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45957.4409556713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45957.4409556713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45957.4409556713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45957.4409556713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45957.4409556713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45957.4409556713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45957.4409556713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45957.4409556713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45957.4409556713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45957.4409556713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45957.4409556713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45957.4409556713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45957.4409556713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45957.4409556713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45957.4409556713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45957.4409556713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45957.4409556713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45957.4409556713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45957.4409556713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45957.4409556713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45957.4409556713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45957.4409556713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45957.4409556713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45957.4409556713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45957.4409556713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45957.4409556713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45957.4409556713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45957.4409556713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45957.4409556713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45957.4409556713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45957.4409556713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45957.4409556713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45957.4409556713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45957.4409556713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45957.4409556713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45957.4409556713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45957.4409556713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45957.4409556713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45957.4409556713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45957.4409556713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45957.4409556713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45957.4409556713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45957.4409556713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45957.4409556713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45957.4409556713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45957.4409556713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45957.4409556713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45957.4409556713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45957.4409556713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45957.4409556713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45957.4409556713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45957.4409556713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45957.4409556713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45957.4409556713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45957.4409556713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45957.4409556713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45957.4409556713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45957.4409556713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45957.4409556713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45957.4409556713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45957.4409556713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45957.4409556713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45957.4409556713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45957.4409556713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45957.4409556713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45957.4409556713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45957.4409556713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45957.4409556713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45957.4409556713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45957.4409556713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45957.4409556713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45957.4409556713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45957.4409556713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45957.4409556713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45957.4409556713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45957.4409556713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45957.4409556713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45957.4409556713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45957.4409556713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45957.4409556713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45957.4409556713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45957.4409556713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45957.4409556713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45957.4409556713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45957.4409556713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45957.4409556713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45957.4409556713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45957.4409556713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45957.4409556713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45957.4409556713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45957.4409556713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45957.4409556713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45957.4409556713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45957.4409556713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45957.4409556713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45957.4409556713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45957.4409556713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45957.4409556713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45957.4409556713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45957.4409556713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45957.4409556713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45957.4409556713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45957.4409556713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45957.4409556713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45957.4409556713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45957.4409556713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45957.4409556713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45957.4409556713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45957.4409556713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45957.4409556713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45957.4409556713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45957.4409556713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45957.4409556713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45957.4409556713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45957.4409556713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45957.4409556713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45957.4409556713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45957.4409556713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45957.4409556713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45957.4409556713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45957.4409556713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45957.4409556713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45957.4409556713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45957.4409556713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45957.4409556713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45957.4409556713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45957.4409556713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45957.4409556713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45957.4409556713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45957.4409556713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45957.4409556713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45957.4409556713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45957.4409556713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45957.4409556713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45957.4409556713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45957.4409556713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45957.4409556713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45957.4409556713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45957.4409556713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45957.4409556713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45957.4409556713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45957.4409556713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45957.4409556713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45957.4409556713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45957.4409556713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45957.4409556713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45957.4409556713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45957.4409556713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45957.4409556713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45957.4409556713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45957.4409556713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45957.4409556713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45957.4409556713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45957.4409556713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45957.4409556713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45957.4409556713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45957.4409556713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45957.4409556713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45957.4409556713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45957.4409556713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45957.4409556713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45957.4409556713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45957.4409556713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45957.4409556713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45957.4409556713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45957.4409556713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45957.4409556713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45957.4409556713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45957.4409556713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45957.4409556713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45957.4409556713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45957.4409556713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45957.4409556713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45957.4409556713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45957.4409556713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45957.4409556713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45957.4409556713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45957.4409556713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45957.4409556713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45957.4409556713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45957.4409556713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45957.4409556713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45957.4409556713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45957.4409556713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45957.4409556713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45957.4409556713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45957.4409556713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45957.4409556713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45957.4409556713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45957.4409556713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45957.4409556713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45957.4409556713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45957.4409556713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45957.4409556713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45957.4409556713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45957.4409556713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45957.4409556713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45957.4409556713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45957.4409556713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45957.4409556713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45957.4409556713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45957.4409556713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45957.4409556713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45957.4409556713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45957.4409556713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45957.4409556713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45957.4409556713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45957.4409556713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45957.4409556713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45957.4409556713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45957.4409556713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45957.4409556713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45957.4409556713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45957.4409556713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45957.4409556713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45957.4409556713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45957.4409556713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45957.4409556713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45957.4409556713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45957.4409556713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45957.4409556713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45957.4409556713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45957.4409556713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45957.4409556713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45957.4409556713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45957.4409556713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45957.4409556713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45957.4409556713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45957.4409556713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45957.4409556713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45957.4409556713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45957.4409556713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45957.4409556713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45957.4409556713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45957.4409556713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45957.4409556713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45957.4409556713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45957.4409556713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45957.4409556713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45957.4409556713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45957.4409556713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45957.4409556713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45957.4409556713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45957.4409556713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45957.4409556713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45957.4409556713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45957.4409556713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45957.4409556713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45957.4409556713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45957.4409556713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45957.4409556713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45957.4409556713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45957.4409556713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45957.4409556713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45957.4409556713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45957.4409556713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45957.4409556713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45957.4409556713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45957.4409556713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45957.4409556713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45957.4409556713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45957.4409556713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45957.4409556713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45957.4409556713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45957.4409556713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45957.4409556713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45957.4409556713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45957.4409556713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45957.4409556713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45957.4409556713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45957.4409556713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45957.4409556713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45957.4409556713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45957.4409556713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45957.4409556713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45957.4409556713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45957.4409556713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45957.4409556713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45957.4409556713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45957.4409556713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45957.4409556713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45957.4409556713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45957.4409556713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45957.4409556713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45957.4409556713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45957.4409556713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45957.4409556713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45957.4409556713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45957.4409556713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45957.4409556713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45957.4409556713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45957.4409556713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45957.4409556713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45957.4409556713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45957.4409556713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45957.4409556713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45957.4409556713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45957.4409556713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45957.4409556713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45957.4409556713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45957.4409556713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45957.4409556713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45957.4409556713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45957.4409556713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45957.4409556713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45957.4409556713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45957.4409556713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45957.4409556713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45957.4409556713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45957.4409556713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45957.4409556713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45957.4409556713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45957.4409556713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45957.4409556713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45957.4409556713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45957.4409556713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45957.4409556713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45957.4409556713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45957.4409556713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45957.4409556713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45957.4409556713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45957.4409556713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45957.4409556713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45957.4409556713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45957.4409556713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45957.4409556713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45957.4409556713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45957.4409556713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45957.4409556713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45957.4409556713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45957.4409556713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45957.4409556713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45957.4409556713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45957.4409556713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45957.4409556713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45957.4409556713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45957.4409556713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45957.4409556713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45957.4409556713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45957.4409556713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45957.4409556713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45957.4409556713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45957.4409556713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45957.4409556713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45957.4409556713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45957.4409556713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45957.4409556713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45957.4409556713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45957.4409556713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45957.4409556713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45957.4409556713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45957.4409556713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45957.4409556713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45957.4409556713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45957.4409556713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45957.4409556713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45957.4409556713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45957.4409556713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45957.4409556713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45957.4409556713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45957.4409556713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45957.4409556713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45957.4409556713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45957.4409556713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45957.4409556713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45957.4409556713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45957.4409556713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45957.4409556713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45957.4409556713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45957.4409556713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45957.4409556713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45957.4409556713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45957.4409556713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45957.4409556713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45957.4409556713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45957.4409556713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45957.4409556713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45957.4409556713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45957.4409556713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45957.4409556713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45957.4409556713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45957.4409556713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45957.4409556713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45957.4409556713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45957.4409556713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45957.4409556713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45957.4409556713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45957.4409556713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45957.4409556713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45957.4409556713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45957.4409556713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45957.4409556713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45957.4409556713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45957.4409556713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45957.4409556713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45957.4409556713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45957.4409556713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45957.4409556713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45957.4409556713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45957.4409556713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45957.4409556713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45957.4409556713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45957.4409556713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45957.4409556713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45957.4409556713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45957.4409556713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45957.4409556713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45957.4409556713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45957.4409556713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45957.4409556713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45957.4409556713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45957.4409556713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45957.4409556713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45957.4409556713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45957.4409556713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45957.4409556713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45957.4409556713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45957.4409556713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45957.4409556713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45957.4409556713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45957.4409556713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45957.4409556713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45957.4409556713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45957.4409556713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45957.4409556713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45957.4409556713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45957.4409556713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45957.4409556713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45957.4409556713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45957.4409556713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45957.4409556713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45957.4409556713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45957.4409556713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45957.4409556713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45957.4409556713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45957.4409556713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45957.4409556713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45957.4409556713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45957.4409556713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45957.4409556713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45957.4409556713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45957.4409556713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45957.4409556713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45957.4409556713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45957.4409556713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45957.4409556713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45957.4409556713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45957.4409556713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45957.4409556713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45957.4409556713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45957.4409556713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45957.4409556713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45957.4409556713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45957.4409556713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45957.4409556713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45957.4409556713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45957.4409556713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45957.4409556713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45957.4409556713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45957.4409556713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45957.4409556713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45957.4409556713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45957.4409556713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45957.4409556713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45957.4409556713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45957.4409556713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45957.4409556713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45957.4409556713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45957.4409556713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45957.4409556713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45957.4409556713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45957.4409556713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45957.4409556713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45957.4409556713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45957.4409556713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45957.4409556713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45957.4409556713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45957.4409556713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45957.4409556713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45957.4409556713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45957.4409556713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45957.4409556713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45957.4409556713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45957.4409556713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45957.4409556713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45957.4409556713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45957.4409556713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45957.4409556713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45957.4409556713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45957.4409556713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45957.4409556713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45957.4409556713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45957.4409556713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45957.4409556713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45957.4409556713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45957.4409556713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45957.4409556713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45957.4409556713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45957.4409556713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45957.4409556713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45957.4409556713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45957.4409556713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45957.4409556713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45957.4409556713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45957.4409556713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45957.4409556713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45957.4409556713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45957.4409556713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45957.4409556713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45957.4409556713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45957.4409556713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45957.4409556713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45957.4409556713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45957.4409556713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45957.4409556713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45957.4409556713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45957.4409556713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45957.4409556713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45957.4409556713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45957.4409556713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45957.4409556713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45957.4409556713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45957.4409556713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45957.4409556713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45957.4409556713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45957.4409556713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45957.4409556713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45957.4409556713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45957.4409556713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45957.4409556713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45957.4409556713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45957.4409556713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45957.4409556713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45957.4409556713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45957.4409556713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45957.4409556713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45957.4409556713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45957.4409556713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45957.4409556713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45957.4409556713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45957.4409556713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45957.4409556713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45957.4409556713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45957.4409556713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45957.4409556713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45957.4409556713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45957.4409556713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45957.4409556713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45957.4409556713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45957.4409556713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45957.4409556713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45957.4409556713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45957.4409556713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45957.4409556713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45957.4409556713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45957.4409556713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45957.4409556713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45957.4409556713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45957.4409556713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45957.4409556713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45957.4409556713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45957.4409556713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45957.4409556713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45957.4409556713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45957.4409556713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45957.4409556713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45957.4409556713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45957.4409556713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45957.4409556713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45957.4409556713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45957.4409556713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45957.4409556713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45957.4409556713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45957.4409556713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45957.4409556713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45957.4409556713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45957.4409556713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45957.4409556713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45957.4409556713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45957.4409556713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45957.4409556713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45957.4409556713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45957.4409556713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45957.4409556713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45957.4409556713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45957.4409556713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45957.4409556713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45957.4409556713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45957.4409556713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45957.4409556713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45957.4409556713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45957.4409556713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45957.4409556713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45957.4409556713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45957.4409556713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45957.4409556713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45957.4409556713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45957.4409556713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45957.4409556713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45957.4409556713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45957.4409556713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45957.4409556713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45957.4409556713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45957.4409556713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45957.4409556713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45957.4409556713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45957.4409556713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45957.4409556713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45957.4409556713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45957.4409556713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45957.4409556713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45957.4409556713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45957.4409556713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45957.4409556713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45957.4409556713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45957.4409556713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45957.4409556713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45957.4409556713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45957.4409556713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45957.4409556713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45957.4409556713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45957.4409556713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45957.4409556713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45957.4409556713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45957.4409556713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45957.4409556713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45957.4409556713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45957.4409556713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45957.4409556713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45957.4409556713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45957.4409556713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45957.4409556713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45957.4409556713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45957.4409556713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45957.4409556713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45957.4409556713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45957.4409556713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45957.4409556713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45957.4409556713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45957.4409556713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45957.4409556713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45957.4409556713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45957.4409556713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45957.4409556713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45957.4409556713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45957.4409556713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45957.4409556713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45957.4409556713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45957.4409556713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45957.4409556713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45957.4409556713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45957.4409556713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45957.4409556713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45957.4409556713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45957.4409556713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45957.4409556713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45957.4409556713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45957.4409556713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45957.4409556713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45957.4409556713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45957.4409556713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45957.4409556713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45957.4409556713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45957.4409556713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45957.4409556713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45957.4409556713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45957.4409556713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45957.4409556713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45957.4409556713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45957.4409556713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45957.4409556713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45957.4409556713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45957.4409556713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45957.4409556713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45957.4409556713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45957.4409556713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45957.4409556713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45957.4409556713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45957.4409556713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45957.4409556713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45957.4409556713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45957.4409556713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45957.4409556713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45957.4409556713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45957.4409556713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45957.4409556713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45957.4409556713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45957.4409556713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45957.4409556713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45957.4409556713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45957.4409556713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45957.4409556713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45957.4409556713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45957.4409556713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45957.4409556713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45957.4409556713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45957.4409556713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45957.4409556713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45957.4409556713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45957.4409556713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45957.4409556713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45957.4409556713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45957.4409556713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45957.4409556713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45957.4409556713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45957.4409556713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45957.4409556713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45957.4409556713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45957.4409556713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45957.4409556713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45957.4409556713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45957.4409556713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45957.4409556713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45957.4409556713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45957.4409556713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45957.4409556713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45957.4409556713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45957.4409556713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45957.4409556713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45957.4409556713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45957.4409556713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45957.4409556713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45957.4409556713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45957.4409556713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45957.4409556713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45957.4409556713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45957.4409556713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45957.4409556713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45957.4409556713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45957.4409556713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45957.4409556713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45957.4409556713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45957.4409556713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45957.4409556713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45957.4409556713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45957.4409556713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45957.4409556713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45957.4409556713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45957.4409556713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45957.4409556713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45957.4409556713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45957.4409556713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45957.4409556713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45957.4409556713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45957.4409556713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45957.4409556713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45957.4409556713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45957.4409556713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45957.4409556713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45957.4409556713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45957.4409556713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45957.4409556713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45957.4409556713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45957.4409556713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45957.4409556713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45957.4409556713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45957.4409556713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45957.4409556713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45957.4409556713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45957.4409556713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45957.4409556713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45957.4409556713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45957.4409556713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45957.4409556713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45957.4409556713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45957.4409556713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45957.4409556713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45957.4409556713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45957.4409556713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45957.4409556713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45957.4409556713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45957.4409556713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45957.4409556713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45957.4409556713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45957.4409556713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45957.4409556713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45957.4409556713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45957.4409556713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45957.4409556713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45957.4409556713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45957.4409556713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45957.4409556713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45957.4409556713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45957.4409556713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45957.4409556713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45957.4409556713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45957.4409556713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45957.4409556713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45957.4409556713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45957.4409556713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45957.4409556713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45957.4409556713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45957.4409556713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45957.4409556713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45957.4409556713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45957.4409556713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45957.4409556713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45957.4409556713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45957.4409556713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45957.4409556713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45957.4409556713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45957.4409556713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45957.4409556713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45957.4409556713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45957.4409556713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45957.4409556713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45957.4409556713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45957.4409556713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45957.4409556713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45957.4409556713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45957.4409556713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45957.4409556713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45957.4409556713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45957.4409556713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45957.4409556713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45957.4409556713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45957.4409556713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45957.4409556713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45957.4409556713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45957.4409556713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45957.4409556713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45957.4409556713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45957.4409556713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45957.4409556713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45957.4409556713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45957.4409556713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45957.4409556713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45957.4409556713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45957.4409556713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45957.4409556713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45957.4409556713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45957.4409556713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45957.4409556713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45957.4409556713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45957.4409556713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45957.4409556713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45957.4409556713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45957.4409556713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45957.4409556713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45957.4409556713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45957.4409556713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45957.4409556713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45957.4409556713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45957.4409556713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45957.4409556713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45957.4409556713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45957.4409556713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45957.4409556713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45957.4409556713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45957.4409556713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45957.4409556713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45957.4409556713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45957.4409556713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45957.4409556713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45957.4409556713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45957.4409556713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45957.4409556713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45957.4409556713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45957.4409556713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45957.4409556713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45957.4409556713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45957.4409556713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45957.4409556713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45957.4409556713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45957.4409556713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45957.4409556713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45957.4409556713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45957.4409556713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45957.4409556713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45957.4409556713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45957.4409556713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45957.4409556713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45957.4409556713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45957.4409556713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45957.4409556713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45957.4409556713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45957.4409556713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45957.4409556713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45957.4409556713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45957.4409556713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45957.4409556713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45957.4409556713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45957.4409556713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45957.4409556713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45957.4409556713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45957.4409556713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45957.4409556713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45957.4409556713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45957.4409556713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45957.4409556713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45957.4409556713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45957.4409556713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45957.4409556713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45957.4409556713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45957.4409556713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45957.4409556713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45957.4409556713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45957.4409556713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45957.4409556713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45957.4409556713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45957.4409556713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45957.4409556713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45957.4409556713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45957.4409556713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45957.4409556713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45957.4409556713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45957.4409556713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45957.4409556713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45957.4409556713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45957.4409556713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45957.4409556713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45957.4409556713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45957.4409556713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45957.4409556713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45957.4409556713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45957.4409556713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45957.4409556713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45957.4409556713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45957.4409556713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45957.4409556713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45957.4409556713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45957.4409556713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45957.4409556713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45957.4409556713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45957.4409556713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45957.4409556713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45957.4409556713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45957.4409556713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45957.4409556713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45957.4409556713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45957.4409556713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45957.4409556713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45957.4409556713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45957.4409556713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45957.4409556713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45957.4409556713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45957.4409556713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45957.4409556713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45957.4409556713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45957.4409556713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45957.4409556713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45957.4409556713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45957.4409556713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45957.4409556713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45957.4409556713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45957.4409556713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45957.4409556713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45957.4409556713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45957.4409556713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45957.4409556713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45957.4409556713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45957.4409556713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45957.4409556713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45957.4409556713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45957.4409556713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45957.4409556713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45957.4409556713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45957.4409556713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45957.4409556713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45957.4409556713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45957.4409556713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45957.4409556713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45957.4409556713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45957.4409556713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45957.4409556713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45957.4409556713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45957.4409556713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45957.4409556713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45957.4409556713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45957.4409556713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45957.4409556713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45957.4409556713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45957.4409556713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45957.4409556713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45957.4409556713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45957.4409556713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45957.4409556713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45957.4409556713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45957.4409556713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45957.4409556713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45957.4409556713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45957.4409556713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45957.4409556713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45957.4409556713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45957.4409556713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45957.4409556713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45957.4409556713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45957.4409556713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45957.4409556713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45957.4409556713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45957.4409556713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45957.4409556713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45957.4409556713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45957.4409556713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45957.4409556713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45957.4409556713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45957.4409556713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45957.4409556713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45957.4409556713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45957.4409556713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45957.4409556713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45957.4409556713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45957.4409556713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45957.4409556713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45957.4409556713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45957.4409556713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45957.4409556713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45957.4409556713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45957.4409556713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45957.4409556713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45957.4409556713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45957.4409556713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45957.4409556713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45957.4409556713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45957.440955902777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45957.440955902777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45957.440955902777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45957.440955902777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45957.440955902777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45957.440955902777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45957.440955902777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45957.440955902777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45957.440955902777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45957.440955902777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45957.440955902777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45957.440955902777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45957.440955902777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45957.440955902777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45957.440955902777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45957.440955902777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45957.440955902777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45957.440955902777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45957.440955902777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45957.440955902777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45957.440955902777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45957.440955902777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45957.440955902777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45957.440955902777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45957.440955902777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45957.440955902777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45957.440955902777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45957.440955902777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45957.440955902777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45957.440955902777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45957.440955902777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45957.440955902777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45957.440955902777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45957.440955902777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45957.440955902777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45957.440955902777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45957.440955902777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45957.440955902777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45957.440955902777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45957.440955902777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45957.440955902777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45957.440955902777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45957.440955902777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4"/>
  <sheetViews>
    <sheetView topLeftCell="F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253.9602380787037</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3.80623344907508</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94"/>
      <c r="E4" s="98"/>
      <c r="F4" s="123"/>
      <c r="G4" s="124">
        <f ca="1">IFERROR(NOW()-F4,"")</f>
        <v>45957.4409556713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45957.4409556713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45957.4409556713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45957.4409556713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45957.4409556713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45957.4409556713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45957.4409556713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45957.4409556713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45957.4409556713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45957.4409556713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45957.4409556713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45957.4409556713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45957.4409556713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45957.4409556713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45957.4409556713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45957.4409556713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45957.4409556713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45957.4409556713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45957.4409556713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45957.4409556713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45957.4409556713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45957.4409556713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45957.4409556713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45957.4409556713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45957.4409556713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45957.4409556713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45957.4409556713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45957.4409556713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45957.4409556713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45957.4409556713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45957.4409556713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45957.4409556713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45957.4409556713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45957.4409556713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45957.4409556713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45957.4409556713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45957.4409556713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45957.4409556713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45957.4409556713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45957.4409556713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45957.4409556713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45957.4409556713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45957.4409556713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45957.4409556713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45957.4409556713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45957.4409556713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45957.4409556713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45957.4409556713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45957.4409556713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45957.4409556713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45957.4409556713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45957.4409556713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45957.4409556713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45957.4409556713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45957.4409556713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45957.4409556713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45957.4409556713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45957.4409556713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45957.4409556713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45957.4409556713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45957.4409556713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45957.4409556713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45957.4409556713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45957.4409556713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45957.4409556713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45957.4409556713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45957.4409556713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45957.4409556713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45957.4409556713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45957.4409556713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45957.4409556713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45957.4409556713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45957.4409556713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45957.4409556713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45957.4409556713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45957.4409556713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45957.4409556713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45957.4409556713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45957.4409556713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45957.4409556713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45957.4409556713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45957.4409556713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45957.4409556713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45957.4409556713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45957.4409556713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45957.4409556713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45957.4409556713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45957.4409556713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45957.4409556713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45957.4409556713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45957.4409556713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45957.4409556713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45957.4409556713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45957.4409556713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45957.4409556713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45957.4409556713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45957.4409556713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45957.4409556713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45957.4409556713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45957.4409556713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45957.4409556713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45957.4409556713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45957.4409556713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45957.4409556713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45957.4409556713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45957.4409556713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45957.4409556713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45957.4409556713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45957.4409556713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45957.4409556713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45957.4409556713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45957.4409556713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45957.4409556713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45957.4409556713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45957.4409556713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45957.4409556713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45957.4409556713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45957.4409556713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45957.4409556713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45957.4409556713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45957.4409556713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45957.4409556713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45957.4409556713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45957.4409556713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45957.4409556713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45957.4409556713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45957.4409556713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45957.4409556713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45957.4409556713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45957.4409556713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45957.4409556713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45957.4409556713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45957.4409556713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45957.4409556713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45957.4409556713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45957.4409556713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45957.4409556713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45957.4409556713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45957.4409556713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45957.4409556713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45957.4409556713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45957.4409556713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45957.4409556713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45957.4409556713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45957.4409556713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45957.4409556713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45957.4409556713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45957.4409556713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45957.4409556713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45957.4409556713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45957.4409556713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45957.4409556713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45957.4409556713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45957.4409556713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45957.4409556713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45957.4409556713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45957.4409556713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45957.4409556713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45957.4409556713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45957.4409556713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45957.4409556713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45957.4409556713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45957.4409556713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45957.4409556713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45957.4409556713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45957.4409556713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45957.4409556713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45957.4409556713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45957.4409556713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45957.4409556713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45957.4409556713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45957.4409556713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45957.4409556713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45957.4409556713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45957.4409556713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45957.4409556713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45957.4409556713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45957.4409556713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45957.4409556713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45957.4409556713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45957.4409556713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45957.4409556713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45957.4409556713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45957.4409556713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45957.4409556713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45957.4409556713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45957.4409556713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45957.4409556713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45957.4409556713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45957.4409556713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45957.4409556713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45957.4409556713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45957.4409556713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45957.4409556713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45957.4409556713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45957.4409556713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45957.4409556713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45957.4409556713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45957.4409556713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45957.4409556713</v>
      </c>
      <c r="H203" s="123"/>
      <c r="I203" s="119" t="str">
        <f>IFERROR(VLOOKUP(D203,DB!A:F,6,0),"")</f>
        <v/>
      </c>
      <c r="J203" s="119" t="str">
        <f>IFERROR(VLOOKUP(D203,DB!A:G,7,0),"")</f>
        <v/>
      </c>
      <c r="K203" s="125"/>
      <c r="L203" s="121" t="str">
        <f>IFERROR(VLOOKUP(D203,DB!A:I,9,0),"")</f>
        <v/>
      </c>
    </row>
    <row r="204" spans="1:12" ht="15" customHeight="1">
      <c r="A204" s="126"/>
      <c r="B204" s="126" t="str">
        <f>IFERROR(VLOOKUP(D204,DB!A:K,11,0),"")</f>
        <v/>
      </c>
      <c r="C204" s="127"/>
      <c r="D204" s="128"/>
      <c r="E204" s="129"/>
      <c r="F204" s="130"/>
      <c r="G204" s="131">
        <f ca="1">IFERROR(NOW()-F204,"")</f>
        <v>45957.4409556713</v>
      </c>
      <c r="H204" s="130"/>
      <c r="I204" s="126" t="str">
        <f>IFERROR(VLOOKUP(D204,DB!A:F,6,0),"")</f>
        <v/>
      </c>
      <c r="J204" s="126" t="str">
        <f>IFERROR(VLOOKUP(D204,DB!A:G,7,0),"")</f>
        <v/>
      </c>
      <c r="K204" s="132"/>
      <c r="L204" s="128" t="str">
        <f>IFERROR(VLOOKUP(D204,DB!A:I,9,0),"")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5"/>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65.608895486111578</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39081</v>
      </c>
      <c r="F3" s="38">
        <v>45926.188877314817</v>
      </c>
      <c r="G3" s="144">
        <f t="shared" ref="G3" ca="1" si="0">IFERROR(NOW()-F3,"")</f>
        <v>31.252078356483253</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39081</v>
      </c>
      <c r="F4" s="153">
        <v>45948.661111111112</v>
      </c>
      <c r="G4" s="154">
        <f ca="1">IFERROR(NOW()-F4,"")</f>
        <v>8.7798445601874846</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45957.4409556713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45957.4409556713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45957.4409556713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45957.4409556713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45957.4409556713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45957.4409556713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45957.4409556713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45957.4409556713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45957.4409556713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45957.4409556713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45957.4409556713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45957.4409556713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45957.4409556713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45957.4409556713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45957.4409556713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45957.4409556713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45957.4409556713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45957.4409556713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45957.4409556713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45957.4409556713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45957.4409556713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45957.4409556713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45957.4409556713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45957.4409556713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45957.4409556713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45957.4409556713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45957.4409556713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45957.4409556713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45957.4409556713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45957.4409556713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45957.4409556713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45957.4409556713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45957.4409556713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45957.4409556713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45957.4409556713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45957.4409556713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45957.4409556713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45957.4409556713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45957.4409556713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45957.4409556713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45957.4409556713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45957.4409556713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45957.4409556713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45957.4409556713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45957.4409556713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45957.4409556713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45957.4409556713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45957.4409556713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45957.4409556713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45957.4409556713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45957.4409556713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45957.4409556713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45957.4409556713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45957.4409556713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45957.4409556713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45957.4409556713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45957.4409556713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45957.4409556713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45957.4409556713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45957.4409556713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45957.4409556713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45957.4409556713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45957.4409556713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45957.4409556713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45957.4409556713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45957.4409556713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45957.4409556713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45957.4409556713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45957.4409556713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45957.4409556713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45957.4409556713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45957.4409556713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45957.4409556713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45957.4409556713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45957.4409556713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45957.4409556713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45957.4409556713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45957.4409556713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45957.4409556713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45957.4409556713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45957.4409556713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45957.4409556713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45957.4409556713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45957.4409556713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45957.4409556713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45957.4409556713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45957.4409556713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45957.4409556713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45957.4409556713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45957.4409556713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45957.4409556713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45957.4409556713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45957.4409556713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45957.4409556713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45957.4409556713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45957.4409556713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45957.4409556713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45957.4409556713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45957.4409556713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45957.4409556713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45957.4409556713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45957.4409556713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45957.4409556713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45957.4409556713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45957.4409556713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45957.4409556713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45957.4409556713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45957.4409556713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45957.4409556713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45957.4409556713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45957.4409556713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45957.4409556713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45957.4409556713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45957.4409556713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45957.4409556713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45957.4409556713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45957.4409556713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45957.4409556713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45957.4409556713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45957.4409556713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45957.4409556713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45957.4409556713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45957.4409556713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45957.4409556713</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45957.4409556713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45957.4409556713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45957.4409556713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45957.4409556713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45957.4409556713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45957.4409556713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45957.4409556713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45957.4409556713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45957.4409556713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45957.4409556713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45957.4409556713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45957.4409556713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45957.4409556713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45957.4409556713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45957.4409556713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45957.4409556713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45957.4409556713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45957.4409556713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45957.4409556713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45957.4409556713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45957.4409556713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45957.4409556713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45957.4409556713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45957.4409556713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45957.4409556713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45957.4409556713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45957.4409556713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45957.4409556713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45957.4409556713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45957.4409556713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45957.4409556713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45957.4409556713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45957.4409556713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45957.4409556713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45957.4409556713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45957.4409556713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45957.4409556713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45957.4409556713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45957.4409556713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45957.4409556713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45957.4409556713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45957.4409556713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45957.4409556713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45957.4409556713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45957.4409556713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45957.4409556713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45957.4409556713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45957.4409556713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45957.4409556713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45957.4409556713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45957.4409556713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45957.4409556713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45957.4409556713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45957.4409556713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45957.4409556713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45957.4409556713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45957.4409556713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45957.4409556713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45957.4409556713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45957.4409556713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45957.4409556713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45957.4409556713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45957.4409556713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45957.4409556713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45957.4409556713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45957.4409556713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45957.4409556713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45957.4409556713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45957.4409556713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45957.4409556713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45957.4409556713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45957.4409556713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45957.4409556713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45957.4409556713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45957.4409556713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45957.4409556713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45957.4409556713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45957.4409556713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45957.4409556713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45957.4409556713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45957.4409556713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45957.4409556713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45957.4409556713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45957.4409556713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45957.4409556713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45957.4409556713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45957.4409556713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45957.4409556713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45957.4409556713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45957.4409556713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45957.4409556713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45957.4409556713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45957.4409556713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45957.4409556713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45957.4409556713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45957.4409556713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45957.4409556713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45957.4409556713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45957.4409556713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45957.4409556713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45957.4409556713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45957.4409556713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45957.4409556713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45957.4409556713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45957.4409556713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45957.4409556713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45957.4409556713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45957.4409556713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45957.4409556713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45957.4409556713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45957.4409556713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45957.4409556713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45957.4409556713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45957.4409556713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45957.4409556713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45957.4409556713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45957.4409556713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45957.4409556713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45957.4409556713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45957.4409556713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45957.4409556713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45957.4409556713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45957.4409556713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45957.4409556713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45957.4409556713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45957.4409556713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45957.4409556713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45957.4409556713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45957.4409556713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45957.4409556713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45957.4409556713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45957.4409556713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45957.4409556713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45957.4409556713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45957.4409556713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45957.4409556713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45957.4409556713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45957.4409556713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45957.4409556713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45957.4409556713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45957.4409556713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45957.4409556713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45957.4409556713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45957.4409556713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45957.4409556713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45957.4409556713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45957.4409556713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45957.4409556713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45957.4409556713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45957.4409556713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45957.4409556713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45957.4409556713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45957.4409556713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45957.4409556713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45957.4409556713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45957.4409556713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45957.4409556713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45957.4409556713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45957.4409556713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45957.4409556713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45957.4409556713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45957.4409556713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45957.4409556713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45957.4409556713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45957.4409556713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45957.4409556713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45957.4409556713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45957.4409556713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45957.4409556713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45957.4409556713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45957.4409556713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45957.4409556713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45957.4409556713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45957.4409556713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45957.4409556713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45957.4409556713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45957.4409556713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45957.4409556713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45957.4409556713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45957.4409556713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45957.4409556713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45957.4409556713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45957.4409556713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45957.4409556713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45957.4409556713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45957.4409556713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45957.4409556713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45957.4409556713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45957.4409556713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45957.4409556713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45957.4409556713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45957.4409556713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45957.4409556713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45957.4409556713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45957.4409556713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45957.4409556713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45957.4409556713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45957.4409556713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45957.4409556713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45957.4409556713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45957.4409556713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45957.4409556713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45957.4409556713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45957.4409556713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45957.4409556713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45957.4409556713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45957.4409556713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45957.4409556713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45957.4409556713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45957.4409556713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45957.4409556713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45957.4409556713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45957.4409556713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45957.4409556713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45957.4409556713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45957.4409556713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45957.4409556713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45957.4409556713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45957.4409556713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45957.4409556713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45957.4409556713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45957.4409556713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45957.4409556713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45957.4409556713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45957.4409556713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45957.4409556713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45957.4409556713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45957.4409556713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45957.4409556713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45957.4409556713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45957.4409556713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45957.4409556713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45957.4409556713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45957.4409556713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45957.4409556713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45957.4409556713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45957.4409556713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45957.4409556713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45957.4409556713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45957.4409556713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45957.4409556713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45957.4409556713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45957.4409556713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45957.4409556713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45957.4409556713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45957.4409556713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45957.4409556713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45957.4409556713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45957.4409556713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45957.4409556713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45957.4409556713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45957.4409556713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45957.4409556713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45957.4409556713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45957.4409556713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45957.4409556713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45957.4409556713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45957.4409556713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45957.4409556713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45957.4409556713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45957.4409556713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45957.4409556713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45957.4409556713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45957.4409556713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45957.4409556713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45957.4409556713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45957.4409556713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45957.4409556713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45957.4409556713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45957.4409556713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45957.4409556713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45957.4409556713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45957.4409556713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45957.4409556713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45957.4409556713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45957.4409556713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45957.4409556713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45957.4409556713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45957.4409556713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45957.4409556713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45957.4409556713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45957.4409556713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45957.4409556713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45957.4409556713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45957.4409556713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45957.4409556713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45957.4409556713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45957.4409556713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45957.4409556713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45957.4409556713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45957.4409556713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45957.4409556713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45957.4409556713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45957.4409556713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45957.4409556713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45957.4409556713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45957.4409556713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45957.4409556713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45957.4409556713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45957.4409556713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45957.4409556713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45957.4409556713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45957.4409556713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45957.4409556713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45957.4409556713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45957.4409556713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45957.4409556713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45957.4409556713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45957.4409556713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45957.4409556713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45957.4409556713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45957.4409556713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45957.4409556713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45957.4409556713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45957.4409556713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45957.4409556713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45957.4409556713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45957.4409556713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45957.4409556713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45957.4409556713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45957.4409556713</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4"/>
  <sheetViews>
    <sheetView tabSelected="1"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32204</v>
      </c>
      <c r="E2" s="106" t="s">
        <v>38998</v>
      </c>
      <c r="F2" s="107">
        <v>45957.36451388889</v>
      </c>
      <c r="G2" s="77">
        <f ca="1">IFERROR(NOW()-F2,"-")</f>
        <v>7.6441782410256565E-2</v>
      </c>
      <c r="H2" s="107">
        <v>45957.36451388889</v>
      </c>
      <c r="I2" s="103" t="str">
        <f>IFERROR(VLOOKUP(D2,DB!A:F,6,0),"")</f>
        <v>SCECO</v>
      </c>
      <c r="J2" s="102" t="str">
        <f>IFERROR(VLOOKUP(D2,DB!A:G,7,0),"")</f>
        <v>Dead+No BB Design</v>
      </c>
      <c r="K2" s="108" t="s">
        <v>39097</v>
      </c>
      <c r="L2" s="109" t="str">
        <f>IFERROR(VLOOKUP(D2,DB!A:I,9,0),"")</f>
        <v>Latis</v>
      </c>
    </row>
    <row r="3" spans="1:16383" ht="31.5" customHeight="1">
      <c r="A3" s="104" t="s">
        <v>39098</v>
      </c>
      <c r="B3" s="103" t="str">
        <f>IFERROR(VLOOKUP(D3,DB!A:K,11,0),"")</f>
        <v>R6</v>
      </c>
      <c r="C3" s="105">
        <v>1</v>
      </c>
      <c r="D3" s="103" t="s">
        <v>35051</v>
      </c>
      <c r="E3" s="106" t="s">
        <v>38998</v>
      </c>
      <c r="F3" s="107">
        <v>45957.368194444447</v>
      </c>
      <c r="G3" s="77">
        <f ca="1">IFERROR(NOW()-F3,"-")</f>
        <v>7.2761226852890104E-2</v>
      </c>
      <c r="H3" s="107">
        <v>45957.368194444447</v>
      </c>
      <c r="I3" s="103" t="str">
        <f>IFERROR(VLOOKUP(D3,DB!A:F,6,0),"")</f>
        <v>SCECO</v>
      </c>
      <c r="J3" s="102" t="str">
        <f>IFERROR(VLOOKUP(D3,DB!A:G,7,0),"")</f>
        <v>Vandalized</v>
      </c>
      <c r="K3" s="108" t="s">
        <v>39099</v>
      </c>
      <c r="L3" s="109" t="str">
        <f>IFERROR(VLOOKUP(D3,DB!A:I,9,0),"")</f>
        <v>Latis</v>
      </c>
    </row>
    <row r="4" spans="1:16383" ht="31.5" customHeight="1">
      <c r="A4" s="104" t="s">
        <v>39100</v>
      </c>
      <c r="B4" s="103" t="str">
        <f>IFERROR(VLOOKUP(D4,DB!A:K,11,0),"")</f>
        <v>R6</v>
      </c>
      <c r="C4" s="105">
        <v>1</v>
      </c>
      <c r="D4" s="103" t="s">
        <v>35862</v>
      </c>
      <c r="E4" s="106" t="s">
        <v>38998</v>
      </c>
      <c r="F4" s="107">
        <v>45957.390486111108</v>
      </c>
      <c r="G4" s="77">
        <f ca="1">IFERROR(NOW()-F4,"-")</f>
        <v>5.0469560192141216E-2</v>
      </c>
      <c r="H4" s="107">
        <v>45957.390486111108</v>
      </c>
      <c r="I4" s="103" t="str">
        <f>IFERROR(VLOOKUP(D4,DB!A:F,6,0),"")</f>
        <v>SCECO</v>
      </c>
      <c r="J4" s="102" t="str">
        <f>IFERROR(VLOOKUP(D4,DB!A:G,7,0),"")</f>
        <v>Vandalized</v>
      </c>
      <c r="K4" s="108" t="s">
        <v>39101</v>
      </c>
      <c r="L4" s="109" t="str">
        <f>IFERROR(VLOOKUP(D4,DB!A:I,9,0),"")</f>
        <v>Latis</v>
      </c>
    </row>
    <row r="5" spans="1:16383" ht="31.5" customHeight="1">
      <c r="A5" s="104" t="s">
        <v>39102</v>
      </c>
      <c r="B5" s="103" t="str">
        <f>IFERROR(VLOOKUP(D5,DB!A:K,11,0),"")</f>
        <v>R6</v>
      </c>
      <c r="C5" s="105">
        <v>4</v>
      </c>
      <c r="D5" s="103" t="s">
        <v>34819</v>
      </c>
      <c r="E5" s="106" t="s">
        <v>38998</v>
      </c>
      <c r="F5" s="107"/>
      <c r="G5" s="77">
        <f ca="1">IFERROR(NOW()-F5,"-")</f>
        <v>45957.4409556713</v>
      </c>
      <c r="H5" s="107">
        <v>45957.398449074077</v>
      </c>
      <c r="I5" s="103" t="str">
        <f>IFERROR(VLOOKUP(D5,DB!A:F,6,0),"")</f>
        <v>Generator-DG</v>
      </c>
      <c r="J5" s="102" t="str">
        <f>IFERROR(VLOOKUP(D5,DB!A:G,7,0),"")</f>
        <v>Dead</v>
      </c>
      <c r="K5" s="108" t="s">
        <v>39103</v>
      </c>
      <c r="L5" s="109" t="str">
        <f>IFERROR(VLOOKUP(D5,DB!A:I,9,0),"")</f>
        <v>Latis</v>
      </c>
    </row>
    <row r="6" spans="1:16383" ht="31.5" customHeight="1">
      <c r="A6" s="104" t="s">
        <v>39104</v>
      </c>
      <c r="B6" s="103" t="str">
        <f>IFERROR(VLOOKUP(D6,DB!A:K,11,0),"")</f>
        <v>R6</v>
      </c>
      <c r="C6" s="105"/>
      <c r="D6" s="103" t="s">
        <v>33073</v>
      </c>
      <c r="E6" s="106"/>
      <c r="F6" s="107"/>
      <c r="G6" s="77">
        <f ca="1">IFERROR(NOW()-F6,"-")</f>
        <v>45957.4409556713</v>
      </c>
      <c r="H6" s="107"/>
      <c r="I6" s="103" t="str">
        <f>IFERROR(VLOOKUP(D6,DB!A:F,6,0),"")</f>
        <v>SCECO</v>
      </c>
      <c r="J6" s="102" t="str">
        <f>IFERROR(VLOOKUP(D6,DB!A:G,7,0),"")</f>
        <v>Good</v>
      </c>
      <c r="K6" s="108" t="s">
        <v>39105</v>
      </c>
      <c r="L6" s="109" t="str">
        <f>IFERROR(VLOOKUP(D6,DB!A:I,9,0),"")</f>
        <v>Latis</v>
      </c>
    </row>
    <row r="7" spans="1:16383" ht="31.5" customHeight="1">
      <c r="A7" s="104"/>
      <c r="B7" s="103" t="str">
        <f>IFERROR(VLOOKUP(D7,DB!A:K,11,0),"")</f>
        <v/>
      </c>
      <c r="C7" s="105"/>
      <c r="D7" s="103"/>
      <c r="E7" s="106"/>
      <c r="F7" s="107"/>
      <c r="G7" s="77">
        <f ca="1">IFERROR(NOW()-F7,"-")</f>
        <v>45957.4409556713</v>
      </c>
      <c r="H7" s="107"/>
      <c r="I7" s="103" t="str">
        <f>IFERROR(VLOOKUP(D7,DB!A:F,6,0),"")</f>
        <v/>
      </c>
      <c r="J7" s="102" t="str">
        <f>IFERROR(VLOOKUP(D7,DB!A:G,7,0),"")</f>
        <v/>
      </c>
      <c r="K7" s="108"/>
      <c r="L7" s="109" t="str">
        <f>IFERROR(VLOOKUP(D7,DB!A:I,9,0),"")</f>
        <v/>
      </c>
    </row>
    <row r="8" spans="1:16383" ht="31.5" customHeight="1">
      <c r="A8" s="104"/>
      <c r="B8" s="103" t="str">
        <f>IFERROR(VLOOKUP(D8,DB!A:K,11,0),"")</f>
        <v>R6</v>
      </c>
      <c r="C8" s="105"/>
      <c r="D8" s="169" t="s">
        <v>33767</v>
      </c>
      <c r="E8" s="106"/>
      <c r="F8" s="107"/>
      <c r="G8" s="77">
        <f ca="1">IFERROR(NOW()-F8,"-")</f>
        <v>45957.4409556713</v>
      </c>
      <c r="H8" s="107"/>
      <c r="I8" s="103" t="str">
        <f>IFERROR(VLOOKUP(D8,DB!A:F,6,0),"")</f>
        <v>SCECO</v>
      </c>
      <c r="J8" s="102" t="str">
        <f>IFERROR(VLOOKUP(D8,DB!A:G,7,0),"")</f>
        <v>Vandalized</v>
      </c>
      <c r="K8" s="108"/>
      <c r="L8" s="109" t="str">
        <f>IFERROR(VLOOKUP(D8,DB!A:I,9,0),"")</f>
        <v>Latis</v>
      </c>
    </row>
    <row r="9" spans="1:16383" ht="31.5" customHeight="1">
      <c r="A9" s="104"/>
      <c r="B9" s="103" t="str">
        <f>IFERROR(VLOOKUP(D9,DB!A:K,11,0),"")</f>
        <v/>
      </c>
      <c r="C9" s="105"/>
      <c r="D9" s="103"/>
      <c r="E9" s="106"/>
      <c r="F9" s="107"/>
      <c r="G9" s="77">
        <f ca="1">IFERROR(NOW()-F9,"-")</f>
        <v>45957.4409556713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45957.4409556713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45957.4409556713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45957.4409556713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45957.4409556713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45957.4409556713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45957.4409556713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45957.4409556713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45957.4409556713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45957.4409556713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45957.4409556713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45957.4409556713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45957.4409556713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45957.4409556713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45957.4409556713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45957.4409556713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45957.4409556713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45957.4409556713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45957.4409556713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45957.4409556713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45957.4409556713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45957.4409556713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45957.4409556713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45957.4409556713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45957.4409556713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45957.4409556713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45957.4409556713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45957.4409556713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45957.4409556713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45957.4409556713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45957.4409556713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45957.4409556713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45957.4409556713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45957.4409556713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45957.4409556713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45957.4409556713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45957.4409556713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45957.4409556713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45957.4409556713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45957.4409556713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45957.4409556713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45957.4409556713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45957.4409556713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45957.4409556713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45957.4409556713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45957.4409556713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45957.4409556713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45957.4409556713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45957.4409556713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45957.4409556713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45957.4409556713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45957.4409556713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45957.4409556713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45957.4409556713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45957.4409556713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45957.4409556713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45957.4409556713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45957.4409556713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45957.4409556713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45957.4409556713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45957.4409556713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45957.4409556713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45957.4409556713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45957.4409556713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45957.4409556713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45957.4409556713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45957.4409556713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45957.4409556713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45957.4409556713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45957.4409556713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45957.4409556713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45957.4409556713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45957.4409556713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45957.4409556713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45957.4409556713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45957.4409556713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45957.4409556713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45957.4409556713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45957.4409556713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45957.4409556713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45957.4409556713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45957.4409556713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45957.4409556713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45957.4409556713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45957.4409556713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45957.4409556713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45957.4409556713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45957.4409556713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45957.4409556713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45957.4409556713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45957.4409556713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45957.4409556713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45957.4409556713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45957.4409556713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45957.4409556713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45957.4409556713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45957.4409556713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45957.4409556713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45957.4409556713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45957.4409556713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45957.4409556713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45957.4409556713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45957.4409556713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45957.4409556713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45957.4409556713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45957.4409556713</v>
      </c>
      <c r="H114" s="107"/>
      <c r="I114" s="103" t="str">
        <f>IFERROR(VLOOKUP(D114,DB!A:F,6,0),"")</f>
        <v/>
      </c>
      <c r="J114" s="102" t="str">
        <f>IFERROR(VLOOKUP(D114,DB!A:G,7,0),"")</f>
        <v/>
      </c>
      <c r="K114" s="108"/>
      <c r="L114" s="109" t="str">
        <f>IFERROR(VLOOKUP(D114,DB!A:I,9,0),"")</f>
        <v/>
      </c>
    </row>
  </sheetData>
  <dataValidations count="2">
    <dataValidation allowBlank="1" showInputMessage="1" showErrorMessage="1" sqref="E1" xr:uid="{380493DB-286A-4683-AF55-C78F04945A49}"/>
    <dataValidation type="list" allowBlank="1" showInputMessage="1" showErrorMessage="1" sqref="E2:E11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2025-10-27T07:36:35Z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