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493" documentId="120_S{2AC9BD13-BADA-5192-A53E-5A8FF88502F6}" xr6:coauthVersionLast="47" xr6:coauthVersionMax="47" xr10:uidLastSave="{F4D1FEAD-5285-4E07-807B-F540595AF212}"/>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D5" i="3"/>
  <c r="D6" i="3"/>
  <c r="D7"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G2" i="9"/>
  <c r="G3"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alcChain>
</file>

<file path=xl/sharedStrings.xml><?xml version="1.0" encoding="utf-8"?>
<sst xmlns="http://schemas.openxmlformats.org/spreadsheetml/2006/main" count="180291" uniqueCount="39131">
  <si>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</si>
  <si>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</si>
  <si>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</si>
  <si>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</si>
  <si>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</si>
  <si>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</si>
  <si>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</si>
  <si>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</si>
  <si>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</si>
  <si>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</si>
  <si>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</si>
  <si>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</si>
  <si>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</si>
  <si>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</si>
  <si>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</si>
  <si>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</si>
  <si>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</si>
  <si>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</si>
  <si>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</si>
  <si>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</si>
  <si>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</si>
  <si>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</si>
  <si>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</si>
  <si>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</si>
  <si>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</si>
  <si>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</si>
  <si>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</si>
  <si>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</si>
  <si>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</si>
  <si>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</si>
  <si>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</si>
  <si>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</si>
  <si>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</si>
  <si>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</si>
  <si>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</si>
  <si>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</si>
  <si>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</si>
  <si>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</si>
  <si>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</si>
  <si>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</si>
  <si>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</si>
  <si>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</si>
  <si>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</si>
  <si>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</si>
  <si>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</si>
  <si>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</si>
  <si>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</si>
  <si>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</si>
  <si>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</si>
  <si>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</si>
  <si>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</si>
  <si>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</si>
  <si>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</si>
  <si>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</si>
  <si>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</si>
  <si>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</si>
  <si>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</si>
  <si>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</si>
  <si>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</si>
  <si>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</si>
  <si>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</si>
  <si>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</si>
  <si>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</si>
  <si>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</si>
  <si>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</si>
  <si>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</si>
  <si>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</si>
  <si>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</si>
  <si>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</si>
  <si>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</si>
  <si>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</si>
  <si>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</si>
  <si>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</si>
  <si>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</si>
  <si>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</si>
  <si>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</si>
  <si>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</si>
  <si>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</si>
  <si>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</si>
  <si>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</si>
  <si>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</si>
  <si>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</si>
  <si>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</si>
  <si>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</si>
  <si>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</si>
  <si>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</si>
  <si>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</si>
  <si>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</si>
  <si>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</si>
  <si>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</si>
  <si>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</si>
  <si>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</si>
  <si>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</si>
  <si>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</si>
  <si>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</si>
  <si>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</si>
  <si>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</si>
  <si>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</si>
  <si>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</si>
  <si>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</si>
  <si>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</si>
  <si>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</si>
  <si>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</si>
  <si>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</si>
  <si>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</si>
  <si>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</si>
  <si>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</si>
  <si>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</si>
  <si>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</si>
  <si>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</si>
  <si>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</si>
  <si>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</si>
  <si>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</si>
  <si>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</si>
  <si>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</si>
  <si>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</si>
  <si>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</si>
  <si>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</si>
  <si>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</si>
  <si>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</si>
  <si>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</si>
  <si>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</si>
  <si>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</si>
  <si>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</si>
  <si>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</si>
  <si>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</si>
  <si>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</si>
  <si>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</si>
  <si>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</si>
  <si>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</si>
  <si>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</si>
  <si>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</si>
  <si>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</si>
  <si>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</si>
  <si>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</si>
  <si>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</si>
  <si>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</si>
  <si>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</si>
  <si>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</si>
  <si>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</si>
  <si>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</si>
  <si>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</si>
  <si>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</si>
  <si>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</si>
  <si>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</si>
  <si>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</si>
  <si>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</si>
  <si>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</si>
  <si>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</si>
  <si>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</si>
  <si>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</si>
  <si>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</si>
  <si>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</si>
  <si>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</si>
  <si>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</si>
  <si>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</si>
  <si>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</si>
  <si>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</si>
  <si>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</si>
  <si>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</si>
  <si>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</si>
  <si>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</si>
  <si>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</si>
  <si>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</si>
  <si>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</si>
  <si>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</si>
  <si>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</si>
  <si>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</si>
  <si>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</si>
  <si>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</si>
  <si>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</si>
  <si>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</si>
  <si>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</si>
  <si>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</si>
  <si>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</si>
  <si>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</si>
  <si>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</si>
  <si>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</si>
  <si>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</si>
  <si>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</si>
  <si>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</si>
  <si>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</si>
  <si>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</si>
  <si>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</si>
  <si>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</si>
  <si>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</si>
  <si>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</si>
  <si>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</si>
  <si>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</si>
  <si>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</si>
  <si>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</si>
  <si>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</si>
  <si>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</si>
  <si>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</si>
  <si>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</si>
  <si>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</si>
  <si>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</si>
  <si>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</si>
  <si>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</si>
  <si>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</si>
  <si>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</si>
  <si>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</si>
  <si>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</si>
  <si>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</si>
  <si>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</si>
  <si>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</si>
  <si>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</si>
  <si>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</si>
  <si>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</si>
  <si>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</si>
  <si>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</si>
  <si>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</si>
  <si>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</si>
  <si>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</si>
  <si>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</si>
  <si>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</si>
  <si>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</si>
  <si>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</si>
  <si>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</si>
  <si>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</si>
  <si>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</si>
  <si>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</si>
  <si>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</si>
  <si>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</si>
  <si>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</si>
  <si>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</si>
  <si>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</si>
  <si>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</si>
  <si>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</si>
  <si>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</si>
  <si>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</si>
  <si>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</si>
  <si>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</si>
  <si>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</si>
  <si>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</si>
  <si>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</si>
  <si>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</si>
  <si>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</si>
  <si>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</si>
  <si>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</si>
  <si>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</si>
  <si>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</si>
  <si>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</si>
  <si>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</si>
  <si>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</si>
  <si>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</si>
  <si>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</si>
  <si>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</si>
  <si>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</si>
  <si>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</si>
  <si>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</si>
  <si>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</si>
  <si>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</si>
  <si>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</si>
  <si>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</si>
  <si>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</si>
  <si>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</si>
  <si>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</si>
  <si>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</si>
  <si>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</si>
  <si>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</si>
  <si>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</si>
  <si>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</si>
  <si>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</si>
  <si>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</si>
  <si>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</si>
  <si>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</si>
  <si>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</si>
  <si>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</si>
  <si>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</si>
  <si>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</si>
  <si>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</si>
  <si>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</si>
  <si>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</si>
  <si>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</si>
  <si>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</si>
  <si>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</si>
  <si>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</si>
  <si>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</si>
  <si>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</si>
  <si>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</si>
  <si>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</si>
  <si>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</si>
  <si>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</si>
  <si>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</si>
  <si>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</si>
  <si>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</si>
  <si>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</si>
  <si>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</si>
  <si>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</si>
  <si>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</si>
  <si>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</si>
  <si>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</si>
  <si>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</si>
  <si>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</si>
  <si>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</si>
  <si>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</si>
  <si>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</si>
  <si>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</si>
  <si>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</si>
  <si>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</si>
  <si>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</si>
  <si>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</si>
  <si>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</si>
  <si>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</si>
  <si>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</si>
  <si>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</si>
  <si>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</si>
  <si>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</si>
  <si>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</si>
  <si>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</si>
  <si>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</si>
  <si>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</si>
  <si>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</si>
  <si>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</si>
  <si>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</si>
  <si>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</si>
  <si>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</si>
  <si>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</si>
  <si>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</si>
  <si>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</si>
  <si>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</si>
  <si>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</si>
  <si>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</si>
  <si>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</si>
  <si>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</si>
  <si>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</si>
  <si>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</si>
  <si>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</si>
  <si>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</si>
  <si>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</si>
  <si>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</si>
  <si>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</si>
  <si>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</si>
  <si>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</si>
  <si>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</si>
  <si>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</si>
  <si>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</si>
  <si>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</si>
  <si>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</si>
  <si>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</si>
  <si>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</si>
  <si>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</si>
  <si>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</si>
  <si>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</si>
  <si>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</si>
  <si>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</si>
  <si>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</si>
  <si>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</si>
  <si>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</si>
  <si>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</si>
  <si>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</si>
  <si>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</si>
  <si>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</si>
  <si>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</si>
  <si>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</si>
  <si>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</si>
  <si>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</si>
  <si>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</si>
  <si>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</si>
  <si>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</si>
  <si>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</si>
  <si>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</si>
  <si>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</si>
  <si>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</si>
  <si>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</si>
  <si>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</si>
  <si>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</si>
  <si>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</si>
  <si>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</si>
  <si>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</si>
  <si>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</si>
  <si>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</si>
  <si>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</si>
  <si>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</si>
  <si>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</si>
  <si>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</si>
  <si>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</si>
  <si>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</si>
  <si>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</si>
  <si>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</si>
  <si>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</si>
  <si>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</si>
  <si>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</si>
  <si>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</si>
  <si>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</si>
  <si>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</si>
  <si>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</si>
  <si>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</si>
  <si>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</si>
  <si>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</si>
  <si>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</si>
  <si>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</si>
  <si>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</si>
  <si>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</si>
  <si>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</si>
  <si>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</si>
  <si>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</si>
  <si>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</si>
  <si>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</si>
  <si>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</si>
  <si>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</si>
  <si>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</si>
  <si>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</si>
  <si>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</si>
  <si>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</si>
  <si>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</si>
  <si>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</si>
  <si>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</si>
  <si>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</si>
  <si>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</si>
  <si>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</si>
  <si>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</si>
  <si>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</si>
  <si>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</si>
  <si>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</si>
  <si>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</si>
  <si>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</si>
  <si>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</si>
  <si>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</si>
  <si>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</si>
  <si>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</si>
  <si>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</si>
  <si>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</si>
  <si>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</si>
  <si>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</si>
  <si>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</si>
  <si>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</si>
  <si>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</si>
  <si>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</si>
  <si>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</si>
  <si>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</si>
  <si>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</si>
  <si>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</si>
  <si>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</si>
  <si>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</si>
  <si>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</si>
  <si>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</si>
  <si>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</si>
  <si>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</si>
  <si>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</si>
  <si>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</si>
  <si>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</si>
  <si>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</si>
  <si>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</si>
  <si>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</si>
  <si>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</si>
  <si>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</si>
  <si>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</si>
  <si>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</si>
  <si>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</si>
  <si>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</si>
  <si>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</si>
  <si>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</si>
  <si>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</si>
  <si>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</si>
  <si>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</si>
  <si>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</si>
  <si>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</si>
  <si>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</si>
  <si>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</si>
  <si>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</si>
  <si>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</si>
  <si>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</si>
  <si>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</si>
  <si>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</si>
  <si>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</si>
  <si>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</si>
  <si>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</si>
  <si>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</si>
  <si>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</si>
  <si>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</si>
  <si>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</si>
  <si>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</si>
  <si>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</si>
  <si>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</si>
  <si>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</si>
  <si>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</si>
  <si>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</si>
  <si>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</si>
  <si>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</si>
  <si>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</si>
  <si>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</si>
  <si>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</si>
  <si>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</si>
  <si>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</si>
  <si>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</si>
  <si>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</si>
  <si>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</si>
  <si>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</si>
  <si>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</si>
  <si>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</si>
  <si>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</si>
  <si>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</si>
  <si>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</si>
  <si>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</si>
  <si>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</si>
  <si>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</si>
  <si>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</si>
  <si>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</si>
  <si>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</si>
  <si>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</si>
  <si>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</si>
  <si>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</si>
  <si>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</si>
  <si>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</si>
  <si>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</si>
  <si>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</si>
  <si>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</si>
  <si>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</si>
  <si>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</si>
  <si>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</si>
  <si>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</si>
  <si>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</si>
  <si>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</si>
  <si>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</si>
  <si>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</si>
  <si>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</si>
  <si>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</si>
  <si>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</si>
  <si>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</si>
  <si>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</si>
  <si>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</si>
  <si>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</si>
  <si>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</si>
  <si>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</si>
  <si>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</si>
  <si>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</si>
  <si>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</si>
  <si>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</si>
  <si>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</si>
  <si>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</si>
  <si>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</si>
  <si>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</si>
  <si>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</si>
  <si>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</si>
  <si>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</si>
  <si>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</si>
  <si>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</si>
  <si>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</si>
  <si>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</si>
  <si>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</si>
  <si>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</si>
  <si>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</si>
  <si>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</si>
  <si>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</si>
  <si>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</si>
  <si>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</si>
  <si>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</si>
  <si>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</si>
  <si>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</si>
  <si>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</si>
  <si>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</si>
  <si>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</si>
  <si>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</si>
  <si>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</si>
  <si>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</si>
  <si>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</si>
  <si>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</si>
  <si>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</si>
  <si>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</si>
  <si>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</si>
  <si>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</si>
  <si>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</si>
  <si>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</si>
  <si>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</si>
  <si>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</si>
  <si>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</si>
  <si>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</si>
  <si>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</si>
  <si>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</si>
  <si>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</si>
  <si>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</si>
  <si>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</si>
  <si>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</si>
  <si>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</si>
  <si>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</si>
  <si>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</si>
  <si>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</si>
  <si>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</si>
  <si>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</si>
  <si>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</si>
  <si>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</si>
  <si>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</si>
  <si>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</si>
  <si>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</si>
  <si>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</si>
  <si>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</si>
  <si>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</si>
  <si>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</si>
  <si>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</si>
  <si>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</si>
  <si>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</si>
  <si>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</si>
  <si>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</si>
  <si>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</si>
  <si>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</si>
  <si>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</si>
  <si>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</si>
  <si>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</si>
  <si>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</si>
  <si>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</si>
  <si>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</si>
  <si>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</si>
  <si>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</si>
  <si>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</si>
  <si>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</si>
  <si>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</si>
  <si>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</si>
  <si>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</si>
  <si>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</si>
  <si>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</si>
  <si>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</si>
  <si>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</si>
  <si>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</si>
  <si>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</si>
  <si>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</si>
  <si>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</si>
  <si>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</si>
  <si>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</si>
  <si>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</si>
  <si>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</si>
  <si>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</si>
  <si>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</si>
  <si>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</si>
  <si>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</si>
  <si>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</si>
  <si>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</si>
  <si>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</si>
  <si>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</si>
  <si>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</si>
  <si>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</si>
  <si>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</si>
  <si>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</si>
  <si>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</si>
  <si>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</si>
  <si>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</si>
  <si>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</si>
  <si>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</si>
  <si>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</si>
  <si>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</si>
  <si>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</si>
  <si>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</si>
  <si>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</si>
  <si>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</si>
  <si>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</si>
  <si>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</si>
  <si>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</si>
  <si>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</si>
  <si>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</si>
  <si>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</si>
  <si>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</si>
  <si>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</si>
  <si>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</si>
  <si>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</si>
  <si>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</si>
  <si>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</si>
  <si>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</si>
  <si>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</si>
  <si>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</si>
  <si>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</si>
  <si>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</si>
  <si>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</si>
  <si>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</si>
  <si>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</si>
  <si>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</si>
  <si>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</si>
  <si>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</si>
  <si>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</si>
  <si>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</si>
  <si>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</si>
  <si>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</si>
  <si>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</si>
  <si>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</si>
  <si>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</si>
  <si>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</si>
  <si>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</si>
  <si>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</si>
  <si>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</si>
  <si>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</si>
  <si>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</si>
  <si>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</si>
  <si>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</si>
  <si>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</si>
  <si>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</si>
  <si>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</si>
  <si>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</si>
  <si>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</si>
  <si>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</si>
  <si>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</si>
  <si>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</si>
  <si>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</si>
  <si>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</si>
  <si>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</si>
  <si>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</si>
  <si>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</si>
  <si>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</si>
  <si>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</si>
  <si>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</si>
  <si>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</si>
  <si>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</si>
  <si>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</si>
  <si>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</si>
  <si>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</si>
  <si>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</si>
  <si>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</si>
  <si>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</si>
  <si>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</si>
  <si>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</si>
  <si>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</si>
  <si>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</si>
  <si>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</si>
  <si>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</si>
  <si>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</si>
  <si>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</si>
  <si>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</si>
  <si>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</si>
  <si>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</si>
  <si>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</si>
  <si>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</si>
  <si>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</si>
  <si>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</si>
  <si>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</si>
  <si>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</si>
  <si>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</si>
  <si>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</si>
  <si>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</si>
  <si>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</si>
  <si>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</si>
  <si>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</si>
  <si>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</si>
  <si>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</si>
  <si>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</si>
  <si>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</si>
  <si>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</si>
  <si>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</si>
  <si>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</si>
  <si>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</si>
  <si>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</si>
  <si>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</si>
  <si>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</si>
  <si>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</si>
  <si>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</si>
  <si>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</si>
  <si>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</si>
  <si>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</si>
  <si>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</si>
  <si>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</si>
  <si>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</si>
  <si>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</si>
  <si>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</si>
  <si>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</si>
  <si>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</si>
  <si>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</si>
  <si>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</si>
  <si>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</si>
  <si>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</si>
  <si>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</si>
  <si>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</si>
  <si>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</si>
  <si>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</si>
  <si>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</si>
  <si>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</si>
  <si>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</si>
  <si>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</si>
  <si>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</si>
  <si>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</si>
  <si>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</si>
  <si>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</si>
  <si>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</si>
  <si>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</si>
  <si>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</si>
  <si>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</si>
  <si>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</si>
  <si>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</si>
  <si>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</si>
  <si>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</si>
  <si>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</si>
  <si>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</si>
  <si>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</si>
  <si>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</si>
  <si>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</si>
  <si>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</si>
  <si>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</si>
  <si>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</si>
  <si>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</si>
  <si>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</si>
  <si>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</si>
  <si>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</si>
  <si>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</si>
  <si>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</si>
  <si>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</si>
  <si>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</si>
  <si>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</si>
  <si>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</si>
  <si>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</si>
  <si>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</si>
  <si>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</si>
  <si>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</si>
  <si>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</si>
  <si>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</si>
  <si>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</si>
  <si>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</si>
  <si>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</si>
  <si>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</si>
  <si>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</si>
  <si>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</si>
  <si>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</si>
  <si>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</si>
  <si>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</si>
  <si>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</si>
  <si>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</si>
  <si>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</si>
  <si>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</si>
  <si>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</si>
  <si>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</si>
  <si>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</si>
  <si>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</si>
  <si>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</si>
  <si>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</si>
  <si>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</si>
  <si>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</si>
  <si>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</si>
  <si>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</si>
  <si>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</si>
  <si>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</si>
  <si>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</si>
  <si>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</si>
  <si>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</si>
  <si>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</si>
  <si>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</si>
  <si>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</si>
  <si>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</si>
  <si>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</si>
  <si>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</si>
  <si>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</si>
  <si>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</si>
  <si>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</si>
  <si>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</si>
  <si>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</si>
  <si>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</si>
  <si>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</si>
  <si>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</si>
  <si>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</si>
  <si>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</si>
  <si>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</si>
  <si>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</si>
  <si>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</si>
  <si>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</si>
  <si>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</si>
  <si>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</si>
  <si>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</si>
  <si>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</si>
  <si>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</si>
  <si>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</si>
  <si>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</si>
  <si>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</si>
  <si>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</si>
  <si>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</si>
  <si>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</si>
  <si>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</si>
  <si>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</si>
  <si>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</si>
  <si>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</si>
  <si>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</si>
  <si>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</si>
  <si>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</si>
  <si>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</si>
  <si>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</si>
  <si>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</si>
  <si>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</si>
  <si>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</si>
  <si>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</si>
  <si>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</si>
  <si>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</si>
  <si>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</si>
  <si>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</si>
  <si>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</si>
  <si>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</si>
  <si>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</si>
  <si>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</si>
  <si>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</si>
  <si>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</si>
  <si>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</si>
  <si>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</si>
  <si>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</si>
  <si>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</si>
  <si>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</si>
  <si>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</si>
  <si>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</si>
  <si>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</si>
  <si>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</si>
  <si>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</si>
  <si>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</si>
  <si>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</si>
  <si>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</si>
  <si>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</si>
  <si>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</si>
  <si>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</si>
  <si>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</si>
  <si>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</si>
  <si>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</si>
  <si>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</si>
  <si>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</si>
  <si>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</si>
  <si>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</si>
  <si>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</si>
  <si>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</si>
  <si>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</si>
  <si>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</si>
  <si>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</si>
  <si>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</si>
  <si>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</si>
  <si>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</si>
  <si>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</si>
  <si>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</si>
  <si>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</si>
  <si>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</si>
  <si>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</si>
  <si>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</si>
  <si>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</si>
  <si>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</si>
  <si>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</si>
  <si>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</si>
  <si>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</si>
  <si>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</si>
  <si>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</si>
  <si>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</si>
  <si>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</si>
  <si>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</si>
  <si>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</si>
  <si>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</si>
  <si>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</si>
  <si>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</si>
  <si>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</si>
  <si>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</si>
  <si>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</si>
  <si>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</si>
  <si>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</si>
  <si>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</si>
  <si>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</si>
  <si>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</si>
  <si>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</si>
  <si>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</si>
  <si>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</si>
  <si>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</si>
  <si>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</si>
  <si>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</si>
  <si>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</si>
  <si>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</si>
  <si>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</si>
  <si>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</si>
  <si>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</si>
  <si>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</si>
  <si>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</si>
  <si>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</si>
  <si>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</si>
  <si>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</si>
  <si>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</si>
  <si>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</si>
  <si>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</si>
  <si>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</si>
  <si>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</si>
  <si>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</si>
  <si>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</si>
  <si>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</si>
  <si>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</si>
  <si>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</si>
  <si>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</si>
  <si>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</si>
  <si>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</si>
  <si>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</si>
  <si>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</si>
  <si>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</si>
  <si>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</si>
  <si>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</si>
  <si>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</si>
  <si>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</si>
  <si>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</si>
  <si>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</si>
  <si>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</si>
  <si>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</si>
  <si>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</si>
  <si>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</si>
  <si>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</si>
  <si>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</si>
  <si>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</si>
  <si>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</si>
  <si>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</si>
  <si>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</si>
  <si>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</si>
  <si>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</si>
  <si>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</si>
  <si>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</si>
  <si>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</si>
  <si>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</si>
  <si>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</si>
  <si>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</si>
  <si>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</si>
  <si>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</si>
  <si>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</si>
  <si>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</si>
  <si>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</si>
  <si>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</si>
  <si>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</si>
  <si>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</si>
  <si>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</si>
  <si>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</si>
  <si>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</si>
  <si>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</si>
  <si>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</si>
  <si>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</si>
  <si>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</si>
  <si>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</si>
  <si>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</si>
  <si>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</si>
  <si>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</si>
  <si>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</si>
  <si>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</si>
  <si>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</si>
  <si>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</si>
  <si>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</si>
  <si>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</si>
  <si>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</si>
  <si>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</si>
  <si>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</si>
  <si>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</si>
  <si>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</si>
  <si>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</si>
  <si>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</si>
  <si>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</si>
  <si>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</si>
  <si>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</si>
  <si>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</si>
  <si>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</si>
  <si>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</si>
  <si>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</si>
  <si>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</si>
  <si>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</si>
  <si>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</si>
  <si>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</si>
  <si>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</si>
  <si>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</si>
  <si>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</si>
  <si>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</si>
  <si>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</si>
  <si>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</si>
  <si>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</si>
  <si>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</si>
  <si>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</si>
  <si>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</si>
  <si>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</si>
  <si>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</si>
  <si>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</si>
  <si>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</si>
  <si>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</si>
  <si>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</si>
  <si>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</si>
  <si>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</si>
  <si>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</si>
  <si>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</si>
  <si>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</si>
  <si>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</si>
  <si>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</si>
  <si>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</si>
  <si>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</si>
  <si>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</si>
  <si>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</si>
  <si>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</si>
  <si>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</si>
  <si>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</si>
  <si>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</si>
  <si>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</si>
  <si>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</si>
  <si>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</si>
  <si>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</si>
  <si>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</si>
  <si>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</si>
  <si>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</si>
  <si>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</si>
  <si>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</si>
  <si>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</si>
  <si>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</si>
  <si>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</si>
  <si>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</si>
  <si>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</si>
  <si>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</si>
  <si>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</si>
  <si>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</si>
  <si>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</si>
  <si>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</si>
  <si>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</si>
  <si>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</si>
  <si>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</si>
  <si>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</si>
  <si>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</si>
  <si>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</si>
  <si>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</si>
  <si>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</si>
  <si>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</si>
  <si>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</si>
  <si>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</si>
  <si>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</si>
  <si>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</si>
  <si>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</si>
  <si>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</si>
  <si>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</si>
  <si>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</si>
  <si>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</si>
  <si>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</si>
  <si>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</si>
  <si>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</si>
  <si>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</si>
  <si>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</si>
  <si>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</si>
  <si>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</si>
  <si>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</si>
  <si>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</si>
  <si>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</si>
  <si>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</si>
  <si>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</si>
  <si>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</si>
  <si>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</si>
  <si>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</si>
  <si>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</si>
  <si>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</si>
  <si>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</si>
  <si>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</si>
  <si>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</si>
  <si>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</si>
  <si>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</si>
  <si>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</si>
  <si>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</si>
  <si>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</si>
  <si>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</si>
  <si>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</si>
  <si>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</si>
  <si>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</si>
  <si>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</si>
  <si>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</si>
  <si>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</si>
  <si>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</si>
  <si>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</si>
  <si>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</si>
  <si>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</si>
  <si>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</si>
  <si>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</si>
  <si>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</si>
  <si>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</si>
  <si>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</si>
  <si>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</si>
  <si>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</si>
  <si>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</si>
  <si>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</si>
  <si>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</si>
  <si>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</si>
  <si>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</si>
  <si>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</si>
  <si>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</si>
  <si>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</si>
  <si>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</si>
  <si>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</si>
  <si>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</si>
  <si>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</si>
  <si>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</si>
  <si>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</si>
  <si>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</si>
  <si>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</si>
  <si>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</si>
  <si>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</si>
  <si>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</si>
  <si>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</si>
  <si>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</si>
  <si>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</si>
  <si>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</si>
  <si>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</si>
  <si>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</si>
  <si>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</si>
  <si>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</si>
  <si>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</si>
  <si>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</si>
  <si>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</si>
  <si>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</si>
  <si>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</si>
  <si>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</si>
  <si>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</si>
  <si>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</si>
  <si>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</si>
  <si>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</si>
  <si>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</si>
  <si>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</si>
  <si>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</si>
  <si>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</si>
  <si>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</si>
  <si>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</si>
  <si>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</si>
  <si>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</si>
  <si>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</si>
  <si>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</si>
  <si>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</si>
  <si>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</si>
  <si>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</si>
  <si>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</si>
  <si>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</si>
  <si>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</si>
  <si>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</si>
  <si>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</si>
  <si>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</si>
  <si>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</si>
  <si>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</si>
  <si>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</si>
  <si>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</si>
  <si>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</si>
  <si>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</si>
  <si>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</si>
  <si>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</si>
  <si>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</si>
  <si>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</si>
  <si>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</si>
  <si>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</si>
  <si>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</si>
  <si>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</si>
  <si>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</si>
  <si>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</si>
  <si>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</si>
  <si>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</si>
  <si>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</si>
  <si>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</si>
  <si>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</si>
  <si>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</si>
  <si>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</si>
  <si>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</si>
  <si>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</si>
  <si>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</si>
  <si>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</si>
  <si>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</si>
  <si>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</si>
  <si>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</si>
  <si>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</si>
  <si>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</si>
  <si>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</si>
  <si>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</si>
  <si>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</si>
  <si>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</si>
  <si>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</si>
  <si>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</si>
  <si>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</si>
  <si>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</si>
  <si>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</si>
  <si>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</si>
  <si>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</si>
  <si>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</si>
  <si>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</si>
  <si>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</si>
  <si>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</si>
  <si>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</si>
  <si>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</si>
  <si>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</si>
  <si>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</si>
  <si>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</si>
  <si>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</si>
  <si>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</si>
  <si>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</si>
  <si>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</si>
  <si>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</si>
  <si>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</si>
  <si>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</si>
  <si>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</si>
  <si>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</si>
  <si>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</si>
  <si>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</si>
  <si>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</si>
  <si>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</si>
  <si>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</si>
  <si>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</si>
  <si>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</si>
  <si>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</si>
  <si>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</si>
  <si>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</si>
  <si>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</si>
  <si>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</si>
  <si>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</si>
  <si>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</si>
  <si>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</si>
  <si>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</si>
  <si>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</si>
  <si>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</si>
  <si>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</si>
  <si>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</si>
  <si>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</si>
  <si>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</si>
  <si>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</si>
  <si>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</si>
  <si>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</si>
  <si>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</si>
  <si>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</si>
  <si>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</si>
  <si>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</si>
  <si>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</si>
  <si>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</si>
  <si>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</si>
  <si>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</si>
  <si>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</si>
  <si>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</si>
  <si>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</si>
  <si>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</si>
  <si>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</si>
  <si>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</si>
  <si>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</si>
  <si>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</si>
  <si>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</si>
  <si>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</si>
  <si>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</si>
  <si>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</si>
  <si>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</si>
  <si>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</si>
  <si>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</si>
  <si>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</si>
  <si>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</si>
  <si>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</si>
  <si>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</si>
  <si>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</si>
  <si>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</si>
  <si>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</si>
  <si>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</si>
  <si>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</si>
  <si>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</si>
  <si>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</si>
  <si>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</si>
  <si>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</si>
  <si>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</si>
  <si>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</si>
  <si>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</si>
  <si>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</si>
  <si>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</si>
  <si>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</si>
  <si>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</si>
  <si>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</si>
  <si>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</si>
  <si>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</si>
  <si>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</si>
  <si>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</si>
  <si>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</si>
  <si>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</si>
  <si>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</si>
  <si>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</si>
  <si>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</si>
  <si>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</si>
  <si>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</si>
  <si>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</si>
  <si>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</si>
  <si>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</si>
  <si>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</si>
  <si>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</si>
  <si>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</si>
  <si>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</si>
  <si>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</si>
  <si>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</si>
  <si>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</si>
  <si>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</si>
  <si>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</si>
  <si>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</si>
  <si>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</si>
  <si>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</si>
  <si>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</si>
  <si>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</si>
  <si>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</si>
  <si>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</si>
  <si>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</si>
  <si>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</si>
  <si>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</si>
  <si>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</si>
  <si>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</si>
  <si>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</si>
  <si>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</si>
  <si>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</si>
  <si>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</si>
  <si>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</si>
  <si>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</si>
  <si>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</si>
  <si>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</si>
  <si>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</si>
  <si>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</si>
  <si>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</si>
  <si>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</si>
  <si>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</si>
  <si>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</si>
  <si>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</si>
  <si>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</si>
  <si>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</si>
  <si>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</si>
  <si>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</si>
  <si>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</si>
  <si>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</si>
  <si>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</si>
  <si>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</si>
  <si>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</si>
  <si>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</si>
  <si>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</si>
  <si>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</si>
  <si>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</si>
  <si>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</si>
  <si>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</si>
  <si>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</si>
  <si>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</si>
  <si>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</si>
  <si>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</si>
  <si>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</si>
  <si>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</si>
  <si>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</si>
  <si>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</si>
  <si>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</si>
  <si>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</si>
  <si>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</si>
  <si>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</si>
  <si>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</si>
  <si>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</si>
  <si>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</si>
  <si>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</si>
  <si>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</si>
  <si>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</si>
  <si>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</si>
  <si>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</si>
  <si>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</si>
  <si>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</si>
  <si>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</si>
  <si>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</si>
  <si>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</si>
  <si>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</si>
  <si>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</si>
  <si>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</si>
  <si>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</si>
  <si>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</si>
  <si>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</si>
  <si>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</si>
  <si>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</si>
  <si>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</si>
  <si>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</si>
  <si>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</si>
  <si>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</si>
  <si>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</si>
  <si>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</si>
  <si>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</si>
  <si>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</si>
  <si>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</si>
  <si>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</si>
  <si>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</si>
  <si>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</si>
  <si>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</si>
  <si>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</si>
  <si>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</si>
  <si>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</si>
  <si>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</si>
  <si>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</si>
  <si>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</si>
  <si>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</si>
  <si>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</si>
  <si>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</si>
  <si>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</si>
  <si>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</si>
  <si>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</si>
  <si>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</si>
  <si>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</si>
  <si>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</si>
  <si>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</si>
  <si>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</si>
  <si>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</si>
  <si>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</si>
  <si>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</si>
  <si>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</si>
  <si>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</si>
  <si>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</si>
  <si>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</si>
  <si>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</si>
  <si>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</si>
  <si>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</si>
  <si>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</si>
  <si>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</si>
  <si>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</si>
  <si>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</si>
  <si>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</si>
  <si>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</si>
  <si>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</si>
  <si>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</si>
  <si>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</si>
  <si>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</si>
  <si>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</si>
  <si>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</si>
  <si>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</si>
  <si>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</si>
  <si>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</si>
  <si>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</si>
  <si>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</si>
  <si>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</si>
  <si>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</si>
  <si>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</si>
  <si>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</si>
  <si>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</si>
  <si>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</si>
  <si>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</si>
  <si>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</si>
  <si>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</si>
  <si>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</si>
  <si>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</si>
  <si>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</si>
  <si>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</si>
  <si>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</si>
  <si>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</si>
  <si>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</si>
  <si>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</si>
  <si>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</si>
  <si>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</si>
  <si>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</si>
  <si>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</si>
  <si>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</si>
  <si>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</si>
  <si>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</si>
  <si>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</si>
  <si>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</si>
  <si>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</si>
  <si>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</si>
  <si>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</si>
  <si>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</si>
  <si>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</si>
  <si>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</si>
  <si>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</si>
  <si>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</si>
  <si>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</si>
  <si>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</si>
  <si>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</si>
  <si>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</si>
  <si>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</si>
  <si>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</si>
  <si>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</si>
  <si>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</si>
  <si>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</si>
  <si>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</si>
  <si>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</si>
  <si>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</si>
  <si>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</si>
  <si>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</si>
  <si>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</si>
  <si>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</si>
  <si>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</si>
  <si>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</si>
  <si>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</si>
  <si>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</si>
  <si>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</si>
  <si>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</si>
  <si>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</si>
  <si>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</si>
  <si>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</si>
  <si>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</si>
  <si>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</si>
  <si>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</si>
  <si>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</si>
  <si>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</si>
  <si>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</si>
  <si>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</si>
  <si>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</si>
  <si>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</si>
  <si>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</si>
  <si>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</si>
  <si>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</si>
  <si>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</si>
  <si>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</si>
  <si>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</si>
  <si>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</si>
  <si>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</si>
  <si>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</si>
  <si>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</si>
  <si>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</si>
  <si>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</si>
  <si>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</si>
  <si>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</si>
  <si>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</si>
  <si>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</si>
  <si>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</si>
  <si>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</si>
  <si>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</si>
  <si>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</si>
  <si>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</si>
  <si>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</si>
  <si>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</si>
  <si>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</si>
  <si>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</si>
  <si>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</si>
  <si>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</si>
  <si>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</si>
  <si>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</si>
  <si>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</si>
  <si>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</si>
  <si>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</si>
  <si>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</si>
  <si>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</si>
  <si>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</si>
  <si>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</si>
  <si>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</si>
  <si>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</si>
  <si>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</si>
  <si>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</si>
  <si>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</si>
  <si>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</si>
  <si>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</si>
  <si>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</si>
  <si>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</si>
  <si>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</si>
  <si>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</si>
  <si>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</si>
  <si>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</si>
  <si>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</si>
  <si>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</si>
  <si>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</si>
  <si>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</si>
  <si>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</si>
  <si>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</si>
  <si>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</si>
  <si>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</si>
  <si>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</si>
  <si>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</si>
  <si>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</si>
  <si>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</si>
  <si>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</si>
  <si>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</si>
  <si>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</si>
  <si>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</si>
  <si>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</si>
  <si>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</si>
  <si>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</si>
  <si>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</si>
  <si>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</si>
  <si>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</si>
  <si>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</si>
  <si>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</si>
  <si>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</si>
  <si>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</si>
  <si>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</si>
  <si>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</si>
  <si>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</si>
  <si>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</si>
  <si>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</si>
  <si>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</si>
  <si>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</si>
  <si>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</si>
  <si>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</si>
  <si>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</si>
  <si>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</si>
  <si>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</si>
  <si>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</si>
  <si>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</si>
  <si>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</si>
  <si>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</si>
  <si>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</si>
  <si>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</si>
  <si>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</si>
  <si>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</si>
  <si>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</si>
  <si>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</si>
  <si>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</si>
  <si>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</si>
  <si>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</si>
  <si>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</si>
  <si>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</si>
  <si>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</si>
  <si>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</si>
  <si>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</si>
  <si>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</si>
  <si>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</si>
  <si>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</si>
  <si>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</si>
  <si>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</si>
  <si>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</si>
  <si>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</si>
  <si>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</si>
  <si>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</si>
  <si>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</si>
  <si>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</si>
  <si>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</si>
  <si>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</si>
  <si>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</si>
  <si>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</si>
  <si>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</si>
  <si>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</si>
  <si>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</si>
  <si>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</si>
  <si>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</si>
  <si>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</si>
  <si>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</si>
  <si>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</si>
  <si>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</si>
  <si>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</si>
  <si>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</si>
  <si>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</si>
  <si>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</si>
  <si>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</si>
  <si>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</si>
  <si>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</si>
  <si>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</si>
  <si>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</si>
  <si>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</si>
  <si>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</si>
  <si>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</si>
  <si>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</si>
  <si>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</si>
  <si>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</si>
  <si>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</si>
  <si>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</si>
  <si>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</si>
  <si>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</si>
  <si>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</si>
  <si>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</si>
  <si>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</si>
  <si>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</si>
  <si>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</si>
  <si>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</si>
  <si>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</si>
  <si>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</si>
  <si>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</si>
  <si>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</si>
  <si>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</si>
  <si>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</si>
  <si>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</si>
  <si>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</si>
  <si>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</si>
  <si>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</si>
  <si>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</si>
  <si>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</si>
  <si>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</si>
  <si>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</si>
  <si>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</si>
  <si>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</si>
  <si>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</si>
  <si>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</si>
  <si>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</si>
  <si>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</si>
  <si>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</si>
  <si>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</si>
  <si>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</si>
  <si>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</si>
  <si>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</si>
  <si>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</si>
  <si>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</si>
  <si>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</si>
  <si>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</si>
  <si>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</si>
  <si>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</si>
  <si>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</si>
  <si>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</si>
  <si>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</si>
  <si>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</si>
  <si>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</si>
  <si>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</si>
  <si>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</si>
  <si>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</si>
  <si>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</si>
  <si>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</si>
  <si>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</si>
  <si>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</si>
  <si>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</si>
  <si>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</si>
  <si>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</si>
  <si>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</si>
  <si>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</si>
  <si>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</si>
  <si>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</si>
  <si>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</si>
  <si>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</si>
  <si>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</si>
  <si>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</si>
  <si>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</si>
  <si>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</si>
  <si>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</si>
  <si>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</si>
  <si>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</si>
  <si>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</si>
  <si>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</si>
  <si>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</si>
  <si>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</si>
  <si>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</si>
  <si>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</si>
  <si>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</si>
  <si>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</si>
  <si>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</si>
  <si>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</si>
  <si>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</si>
  <si>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</si>
  <si>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</si>
  <si>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</si>
  <si>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</si>
  <si>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</si>
  <si>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</si>
  <si>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</si>
  <si>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</si>
  <si>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</si>
  <si>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</si>
  <si>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</si>
  <si>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</si>
  <si>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</si>
  <si>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</si>
  <si>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</si>
  <si>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</si>
  <si>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</si>
  <si>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</si>
  <si>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</si>
  <si>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</si>
  <si>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</si>
  <si>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</si>
  <si>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</si>
  <si>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</si>
  <si>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</si>
  <si>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</si>
  <si>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</si>
  <si>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</si>
  <si>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</si>
  <si>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</si>
  <si>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</si>
  <si>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</si>
  <si>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</si>
  <si>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</si>
  <si>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</si>
  <si>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</si>
  <si>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</si>
  <si>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</si>
  <si>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</si>
  <si>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</si>
  <si>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</si>
  <si>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</si>
  <si>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</si>
  <si>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</si>
  <si>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</si>
  <si>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</si>
  <si>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</si>
  <si>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</si>
  <si>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</si>
  <si>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</si>
  <si>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</si>
  <si>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</si>
  <si>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</si>
  <si>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</si>
  <si>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</si>
  <si>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</si>
  <si>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</si>
  <si>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</si>
  <si>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</si>
  <si>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</si>
  <si>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</si>
  <si>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</si>
  <si>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</si>
  <si>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</si>
  <si>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</si>
  <si>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</si>
  <si>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</si>
  <si>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</si>
  <si>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</si>
  <si>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</si>
  <si>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</si>
  <si>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</si>
  <si>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</si>
  <si>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</si>
  <si>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</si>
  <si>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</si>
  <si>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</si>
  <si>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</si>
  <si>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</si>
  <si>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</si>
  <si>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</si>
  <si>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</si>
  <si>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</si>
  <si>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</si>
  <si>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</si>
  <si>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</si>
  <si>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</si>
  <si>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</si>
  <si>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</si>
  <si>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</si>
  <si>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</si>
  <si>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</si>
  <si>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</si>
  <si>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</si>
  <si>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</si>
  <si>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</si>
  <si>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</si>
  <si>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</si>
  <si>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</si>
  <si>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</si>
  <si>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</si>
  <si>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</si>
  <si>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</si>
  <si>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</si>
  <si>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</si>
  <si>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</si>
  <si>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</si>
  <si>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</si>
  <si>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</si>
  <si>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</si>
  <si>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</si>
  <si>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</si>
  <si>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</si>
  <si>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</si>
  <si>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</si>
  <si>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</si>
  <si>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</si>
  <si>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</si>
  <si>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</si>
  <si>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</si>
  <si>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</si>
  <si>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</si>
  <si>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</si>
  <si>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</si>
  <si>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</si>
  <si>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</si>
  <si>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</si>
  <si>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</si>
  <si>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</si>
  <si>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</si>
  <si>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</si>
  <si>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</si>
  <si>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</si>
  <si>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</si>
  <si>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</si>
  <si>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</si>
  <si>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</si>
  <si>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</si>
  <si>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</si>
  <si>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</si>
  <si>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</si>
  <si>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</si>
  <si>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</si>
  <si>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</si>
  <si>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</si>
  <si>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</si>
  <si>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</si>
  <si>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</si>
  <si>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</si>
  <si>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</si>
  <si>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</si>
  <si>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</si>
  <si>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</si>
  <si>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</si>
  <si>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</si>
  <si>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</si>
  <si>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</si>
  <si>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</si>
  <si>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</si>
  <si>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</si>
  <si>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</si>
  <si>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</si>
  <si>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</si>
  <si>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</si>
  <si>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</si>
  <si>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</si>
  <si>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</si>
  <si>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</si>
  <si>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</si>
  <si>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</si>
  <si>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</si>
  <si>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</si>
  <si>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</si>
  <si>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</si>
  <si>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</si>
  <si>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</si>
  <si>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</si>
  <si>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</si>
  <si>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</si>
  <si>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</si>
  <si>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</si>
  <si>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</si>
  <si>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</si>
  <si>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</si>
  <si>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</si>
  <si>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</si>
  <si>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</si>
  <si>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</si>
  <si>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</si>
  <si>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</si>
  <si>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</si>
  <si>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</si>
  <si>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</si>
  <si>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</si>
  <si>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</si>
  <si>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</si>
  <si>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</si>
  <si>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</si>
  <si>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</si>
  <si>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</si>
  <si>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</si>
  <si>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</si>
  <si>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</si>
  <si>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</si>
  <si>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</si>
  <si>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</si>
  <si>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</si>
  <si>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</si>
  <si>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</si>
  <si>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</si>
  <si>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</si>
  <si>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</si>
  <si>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</si>
  <si>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</si>
  <si>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</si>
  <si>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</si>
  <si>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</si>
  <si>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</si>
  <si>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</si>
  <si>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</si>
  <si>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</si>
  <si>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</si>
  <si>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</si>
  <si>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</si>
  <si>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</si>
  <si>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</si>
  <si>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</si>
  <si>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</si>
  <si>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</si>
  <si>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</si>
  <si>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</si>
  <si>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</si>
  <si>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</si>
  <si>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</si>
  <si>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</si>
  <si>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</si>
  <si>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</si>
  <si>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</si>
  <si>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</si>
  <si>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</si>
  <si>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</si>
  <si>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</si>
  <si>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</si>
  <si>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</si>
  <si>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</si>
  <si>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</si>
  <si>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</si>
  <si>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</si>
  <si>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</si>
  <si>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</si>
  <si>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</si>
  <si>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</si>
  <si>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</si>
  <si>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</si>
  <si>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</si>
  <si>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</si>
  <si>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</si>
  <si>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</si>
  <si>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</si>
  <si>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</si>
  <si>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</si>
  <si>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</si>
  <si>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</si>
  <si>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</si>
  <si>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</si>
  <si>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</si>
  <si>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</si>
  <si>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</si>
  <si>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</si>
  <si>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</si>
  <si>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</si>
  <si>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</si>
  <si>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</si>
  <si>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</si>
  <si>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</si>
  <si>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</si>
  <si>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</si>
  <si>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</si>
  <si>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</si>
  <si>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</si>
  <si>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</si>
  <si>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</si>
  <si>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</si>
  <si>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</si>
  <si>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</si>
  <si>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</si>
  <si>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</si>
  <si>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</si>
  <si>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</si>
  <si>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</si>
  <si>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</si>
  <si>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</si>
  <si>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</si>
  <si>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</si>
  <si>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</si>
  <si>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</si>
  <si>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</si>
  <si>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</si>
  <si>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</si>
  <si>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</si>
  <si>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</si>
  <si>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</si>
  <si>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</si>
  <si>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</si>
  <si>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</si>
  <si>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</si>
  <si>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</si>
  <si>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</si>
  <si>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</si>
  <si>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</si>
  <si>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</si>
  <si>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</si>
  <si>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</si>
  <si>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</si>
  <si>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</si>
  <si>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</si>
  <si>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</si>
  <si>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</si>
  <si>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</si>
  <si>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</si>
  <si>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</si>
  <si>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</si>
  <si>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</si>
  <si>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</si>
  <si>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</si>
  <si>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</si>
  <si>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</si>
  <si>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</si>
  <si>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</si>
  <si>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</si>
  <si>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</si>
  <si>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</si>
  <si>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</si>
  <si>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</si>
  <si>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</si>
  <si>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</si>
  <si>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</si>
  <si>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</si>
  <si>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</si>
  <si>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</si>
  <si>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</si>
  <si>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</si>
  <si>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</si>
  <si>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</si>
  <si>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</si>
  <si>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</si>
  <si>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</si>
  <si>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</si>
  <si>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</si>
  <si>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</si>
  <si>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</si>
  <si>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</si>
  <si>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</si>
  <si>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</si>
  <si>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</si>
  <si>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</si>
  <si>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</si>
  <si>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</si>
  <si>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</si>
  <si>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</si>
  <si>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</si>
  <si>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</si>
  <si>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</si>
  <si>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</si>
  <si>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</si>
  <si>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</si>
  <si>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</si>
  <si>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</si>
  <si>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</si>
  <si>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</si>
  <si>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</si>
  <si>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</si>
  <si>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</si>
  <si>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</si>
  <si>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</si>
  <si>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</si>
  <si>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</si>
  <si>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</si>
  <si>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</si>
  <si>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</si>
  <si>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</si>
  <si>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</si>
  <si>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</si>
  <si>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</si>
  <si>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</si>
  <si>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</si>
  <si>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</si>
  <si>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</si>
  <si>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</si>
  <si>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</si>
  <si>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</si>
  <si>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</si>
  <si>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</si>
  <si>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</si>
  <si>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</si>
  <si>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</si>
  <si>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</si>
  <si>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</si>
  <si>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</si>
  <si>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</si>
  <si>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</si>
  <si>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</si>
  <si>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</si>
  <si>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</si>
  <si>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</si>
  <si>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</si>
  <si>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</si>
  <si>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</si>
  <si>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</si>
  <si>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</si>
  <si>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</si>
  <si>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</si>
  <si>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</si>
  <si>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</si>
  <si>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</si>
  <si>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</si>
  <si>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</si>
  <si>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</si>
  <si>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</si>
  <si>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</si>
  <si>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</si>
  <si>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</si>
  <si>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</si>
  <si>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</si>
  <si>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</si>
  <si>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</si>
  <si>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</si>
  <si>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</si>
  <si>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</si>
  <si>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</si>
  <si>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</si>
  <si>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</si>
  <si>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</si>
  <si>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</si>
  <si>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</si>
  <si>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</si>
  <si>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</si>
  <si>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</si>
  <si>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</si>
  <si>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</si>
  <si>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</si>
  <si>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</si>
  <si>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</si>
  <si>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</si>
  <si>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</si>
  <si>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</si>
  <si>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</si>
  <si>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</si>
  <si>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</si>
  <si>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</si>
  <si>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</si>
  <si>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</si>
  <si>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</si>
  <si>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</si>
  <si>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</si>
  <si>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</si>
  <si>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</si>
  <si>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</si>
  <si>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</si>
  <si>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</si>
  <si>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</si>
  <si>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</si>
  <si>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</si>
  <si>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</si>
  <si>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</si>
  <si>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</si>
  <si>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</si>
  <si>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</si>
  <si>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</si>
  <si>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</si>
  <si>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</si>
  <si>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</si>
  <si>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</si>
  <si>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</si>
  <si>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</si>
  <si>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</si>
  <si>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</si>
  <si>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</si>
  <si>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</si>
  <si>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</si>
  <si>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</si>
  <si>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</si>
  <si>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</si>
  <si>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</si>
  <si>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</si>
  <si>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</si>
  <si>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</si>
  <si>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</si>
  <si>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</si>
  <si>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</si>
  <si>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</si>
  <si>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</si>
  <si>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</si>
  <si>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</si>
  <si>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</si>
  <si>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</si>
  <si>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</si>
  <si>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</si>
  <si>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</si>
  <si>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</si>
  <si>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</si>
  <si>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</si>
  <si>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</si>
  <si>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</si>
  <si>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</si>
  <si>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</si>
  <si>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</si>
  <si>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</si>
  <si>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</si>
  <si>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</si>
  <si>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</si>
  <si>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</si>
  <si>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</si>
  <si>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</si>
  <si>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</si>
  <si>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</si>
  <si>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</si>
  <si>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</si>
  <si>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</si>
  <si>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</si>
  <si>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</si>
  <si>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</si>
  <si>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</si>
  <si>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</si>
  <si>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</si>
  <si>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</si>
  <si>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</si>
  <si>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</si>
  <si>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</si>
  <si>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</si>
  <si>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</si>
  <si>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</si>
  <si>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</si>
  <si>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</si>
  <si>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</si>
  <si>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</si>
  <si>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</si>
  <si>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</si>
  <si>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</si>
  <si>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</si>
  <si>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</si>
  <si>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</si>
  <si>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</si>
  <si>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</si>
  <si>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</si>
  <si>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</si>
  <si>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</si>
  <si>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</si>
  <si>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</si>
  <si>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</si>
  <si>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</si>
  <si>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</si>
  <si>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</si>
  <si>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</si>
  <si>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</si>
  <si>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</si>
  <si>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</si>
  <si>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</si>
  <si>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</si>
  <si>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</si>
  <si>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</si>
  <si>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</si>
  <si>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</si>
  <si>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</si>
  <si>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</si>
  <si>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</si>
  <si>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</si>
  <si>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</si>
  <si>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</si>
  <si>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</si>
  <si>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</si>
  <si>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</si>
  <si>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</si>
  <si>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</si>
  <si>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</si>
  <si>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</si>
  <si>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</si>
  <si>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</si>
  <si>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</si>
  <si>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</si>
  <si>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</si>
  <si>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</si>
  <si>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</si>
  <si>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</si>
  <si>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</si>
  <si>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</si>
  <si>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</si>
  <si>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</si>
  <si>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</si>
  <si>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</si>
  <si>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</si>
  <si>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</si>
  <si>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</si>
  <si>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</si>
  <si>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</si>
  <si>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</si>
  <si>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</si>
  <si>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</si>
  <si>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</si>
  <si>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</si>
  <si>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</si>
  <si>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</si>
  <si>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</si>
  <si>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</si>
  <si>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</si>
  <si>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</si>
  <si>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</si>
  <si>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</si>
  <si>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</si>
  <si>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</si>
  <si>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</si>
  <si>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</si>
  <si>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</si>
  <si>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</si>
  <si>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</si>
  <si>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</si>
  <si>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</si>
  <si>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</si>
  <si>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</si>
  <si>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</si>
  <si>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</si>
  <si>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</si>
  <si>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</si>
  <si>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</si>
  <si>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</si>
  <si>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</si>
  <si>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</si>
  <si>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</si>
  <si>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</si>
  <si>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</si>
  <si>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</si>
  <si>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</si>
  <si>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</si>
  <si>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</si>
  <si>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</si>
  <si>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</si>
  <si>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</si>
  <si>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</si>
  <si>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</si>
  <si>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</si>
  <si>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</si>
  <si>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</si>
  <si>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</si>
  <si>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</si>
  <si>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</si>
  <si>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</si>
  <si>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</si>
  <si>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</si>
  <si>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</si>
  <si>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</si>
  <si>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</si>
  <si>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</si>
  <si>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</si>
  <si>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</si>
  <si>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</si>
  <si>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</si>
  <si>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</si>
  <si>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</si>
  <si>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</si>
  <si>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</si>
  <si>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</si>
  <si>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</si>
  <si>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</si>
  <si>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</si>
  <si>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</si>
  <si>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</si>
  <si>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</si>
  <si>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</si>
  <si>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</si>
  <si>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</si>
  <si>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</si>
  <si>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</si>
  <si>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</si>
  <si>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</si>
  <si>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</si>
  <si>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</si>
  <si>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</si>
  <si>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</si>
  <si>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</si>
  <si>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</si>
  <si>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</si>
  <si>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</si>
  <si>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</si>
  <si>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</si>
  <si>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</si>
  <si>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</si>
  <si>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</si>
  <si>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</si>
  <si>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</si>
  <si>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</si>
  <si>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</si>
  <si>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</si>
  <si>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</si>
  <si>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</si>
  <si>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</si>
  <si>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</si>
  <si>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</si>
  <si>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</si>
  <si>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</si>
  <si>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</si>
  <si>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</si>
  <si>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</si>
  <si>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</si>
  <si>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</si>
  <si>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</si>
  <si>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</si>
  <si>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</si>
  <si>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</si>
  <si>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</si>
  <si>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</si>
  <si>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</si>
  <si>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</si>
  <si>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</si>
  <si>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</si>
  <si>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</si>
  <si>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</si>
  <si>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</si>
  <si>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</si>
  <si>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</si>
  <si>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</si>
  <si>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</si>
  <si>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</si>
  <si>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</si>
  <si>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</si>
  <si>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</si>
  <si>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</si>
  <si>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</si>
  <si>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</si>
  <si>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</si>
  <si>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</si>
  <si>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</si>
  <si>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</si>
  <si>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</si>
  <si>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</si>
  <si>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</si>
  <si>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</si>
  <si>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</si>
  <si>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</si>
  <si>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</si>
  <si>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</si>
  <si>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</si>
  <si>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</si>
  <si>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</si>
  <si>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</si>
  <si>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</si>
  <si>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</si>
  <si>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</si>
  <si>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</si>
  <si>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</si>
  <si>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</si>
  <si>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</si>
  <si>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</si>
  <si>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</si>
  <si>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</si>
  <si>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</si>
  <si>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</si>
  <si>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</si>
  <si>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</si>
  <si>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</si>
  <si>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</si>
  <si>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</si>
  <si>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</si>
  <si>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</si>
  <si>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</si>
  <si>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</si>
  <si>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</si>
  <si>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</si>
  <si>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</si>
  <si>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</si>
  <si>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</si>
  <si>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</si>
  <si>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</si>
  <si>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</si>
  <si>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</si>
  <si>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</si>
  <si>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</si>
  <si>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</si>
  <si>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</si>
  <si>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</si>
  <si>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</si>
  <si>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</si>
  <si>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</si>
  <si>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</si>
  <si>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</si>
  <si>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</si>
  <si>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</si>
  <si>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</si>
  <si>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</si>
  <si>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</si>
  <si>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</si>
  <si>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</si>
  <si>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</si>
  <si>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</si>
  <si>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</si>
  <si>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</si>
  <si>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</si>
  <si>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</si>
  <si>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</si>
  <si>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</si>
  <si>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</si>
  <si>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</si>
  <si>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</si>
  <si>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</si>
  <si>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</si>
  <si>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</si>
  <si>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</si>
  <si>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</si>
  <si>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</si>
  <si>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</si>
  <si>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</si>
  <si>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</si>
  <si>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</si>
  <si>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</si>
  <si>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</si>
  <si>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</si>
  <si>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</si>
  <si>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</si>
  <si>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</si>
  <si>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</si>
  <si>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</si>
  <si>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</si>
  <si>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</si>
  <si>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</si>
  <si>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</si>
  <si>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</si>
  <si>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</si>
  <si>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</si>
  <si>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</si>
  <si>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</si>
  <si>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</si>
  <si>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</si>
  <si>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</si>
  <si>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</si>
  <si>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</si>
  <si>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</si>
  <si>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</si>
  <si>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</si>
  <si>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</si>
  <si>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</si>
  <si>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</si>
  <si>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</si>
  <si>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</si>
  <si>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</si>
  <si>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</si>
  <si>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</si>
  <si>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</si>
  <si>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</si>
  <si>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</si>
  <si>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</si>
  <si>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</si>
  <si>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</si>
  <si>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</si>
  <si>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</si>
  <si>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</si>
  <si>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</si>
  <si>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</si>
  <si>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</si>
  <si>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</si>
  <si>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</si>
  <si>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</si>
  <si>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</si>
  <si>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</si>
  <si>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</si>
  <si>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</si>
  <si>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</si>
  <si>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</si>
  <si>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</si>
  <si>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</si>
  <si>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</si>
  <si>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</si>
  <si>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</si>
  <si>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</si>
  <si>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</si>
  <si>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</si>
  <si>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</si>
  <si>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</si>
  <si>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</si>
  <si>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</si>
  <si>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</si>
  <si>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</si>
  <si>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</si>
  <si>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</si>
  <si>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</si>
  <si>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</si>
  <si>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</si>
  <si>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</si>
  <si>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</si>
  <si>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</si>
  <si>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</si>
  <si>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</si>
  <si>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</si>
  <si>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</si>
  <si>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</si>
  <si>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</si>
  <si>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</si>
  <si>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</si>
  <si>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</si>
  <si>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</si>
  <si>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</si>
  <si>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</si>
  <si>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</si>
  <si>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</si>
  <si>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</si>
  <si>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</si>
  <si>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</si>
  <si>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</si>
  <si>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</si>
  <si>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</si>
  <si>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</si>
  <si>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</si>
  <si>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</si>
  <si>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</si>
  <si>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</si>
  <si>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</si>
  <si>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</si>
  <si>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</si>
  <si>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</si>
  <si>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</si>
  <si>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</si>
  <si>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</si>
  <si>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</si>
  <si>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</si>
  <si>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</si>
  <si>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</si>
  <si>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</si>
  <si>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</si>
  <si>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</si>
  <si>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</si>
  <si>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</si>
  <si>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</si>
  <si>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</si>
  <si>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</si>
  <si>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</si>
  <si>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</si>
  <si>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</si>
  <si>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</si>
  <si>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</si>
  <si>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</si>
  <si>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</si>
  <si>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</si>
  <si>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</si>
  <si>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</si>
  <si>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</si>
  <si>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</si>
  <si>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</si>
  <si>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</si>
  <si>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</si>
  <si>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</si>
  <si>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</si>
  <si>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</si>
  <si>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</si>
  <si>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</si>
  <si>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</si>
  <si>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</si>
  <si>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</si>
  <si>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</si>
  <si>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</si>
  <si>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</si>
  <si>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</si>
  <si>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</si>
  <si>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</si>
  <si>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</si>
  <si>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</si>
  <si>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</si>
  <si>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</si>
  <si>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</si>
  <si>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</si>
  <si>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</si>
  <si>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</si>
  <si>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</si>
  <si>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</si>
  <si>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</si>
  <si>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</si>
  <si>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</si>
  <si>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</si>
  <si>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</si>
  <si>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</si>
  <si>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</si>
  <si>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</si>
  <si>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</si>
  <si>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</si>
  <si>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</si>
  <si>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</si>
  <si>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</si>
  <si>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</si>
  <si>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</si>
  <si>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</si>
  <si>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</si>
  <si>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</si>
  <si>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</si>
  <si>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</si>
  <si>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</si>
  <si>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</si>
  <si>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</si>
  <si>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</si>
  <si>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</si>
  <si>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</si>
  <si>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</si>
  <si>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</si>
  <si>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</si>
  <si>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</si>
  <si>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</si>
  <si>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</si>
  <si>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</si>
  <si>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</si>
  <si>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</si>
  <si>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</si>
  <si>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</si>
  <si>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</si>
  <si>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</si>
  <si>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</si>
  <si>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</si>
  <si>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</si>
  <si>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</si>
  <si>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</si>
  <si>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</si>
  <si>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</si>
  <si>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</si>
  <si>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</si>
  <si>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</si>
  <si>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</si>
  <si>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</si>
  <si>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</si>
  <si>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</si>
  <si>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</si>
  <si>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</si>
  <si>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</si>
  <si>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</si>
  <si>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</si>
  <si>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</si>
  <si>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</si>
  <si>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</si>
  <si>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</si>
  <si>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</si>
  <si>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</si>
  <si>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</si>
  <si>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</si>
  <si>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</si>
  <si>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</si>
  <si>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</si>
  <si>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</si>
  <si>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</si>
  <si>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</si>
  <si>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</si>
  <si>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</si>
  <si>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</si>
  <si>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</si>
  <si>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</si>
  <si>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</si>
  <si>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</si>
  <si>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</si>
  <si>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</si>
  <si>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</si>
  <si>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</si>
  <si>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</si>
  <si>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</si>
  <si>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</si>
  <si>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</si>
  <si>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</si>
  <si>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</si>
  <si>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</si>
  <si>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</si>
  <si>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</si>
  <si>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</si>
  <si>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</si>
  <si>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</si>
  <si>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</si>
  <si>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</si>
  <si>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</si>
  <si>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</si>
  <si>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</si>
  <si>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</si>
  <si>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</si>
  <si>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</si>
  <si>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</si>
  <si>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</si>
  <si>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</si>
  <si>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</si>
  <si>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</si>
  <si>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</si>
  <si>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</si>
  <si>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</si>
  <si>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</si>
  <si>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</si>
  <si>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</si>
  <si>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</si>
  <si>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</si>
  <si>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</si>
  <si>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</si>
  <si>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</si>
  <si>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</si>
  <si>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</si>
  <si>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</si>
  <si>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</si>
  <si>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</si>
  <si>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</si>
  <si>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</si>
  <si>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</si>
  <si>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</si>
  <si>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</si>
  <si>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</si>
  <si>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</si>
  <si>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</si>
  <si>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</si>
  <si>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</si>
  <si>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</si>
  <si>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</si>
  <si>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</si>
  <si>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</si>
  <si>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</si>
  <si>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</si>
  <si>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</si>
  <si>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</si>
  <si>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</si>
  <si>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</si>
  <si>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</si>
  <si>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</si>
  <si>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</si>
  <si>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</si>
  <si>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</si>
  <si>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</si>
  <si>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</si>
  <si>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</si>
  <si>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</si>
  <si>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</si>
  <si>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</si>
  <si>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</si>
  <si>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</si>
  <si>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</si>
  <si>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</si>
  <si>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</si>
  <si>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</si>
  <si>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</si>
  <si>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</si>
  <si>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</si>
  <si>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</si>
  <si>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</si>
  <si>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</si>
  <si>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</si>
  <si>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</si>
  <si>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</si>
  <si>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</si>
  <si>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</si>
  <si>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</si>
  <si>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</si>
  <si>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</si>
  <si>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</si>
  <si>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</si>
  <si>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</si>
  <si>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</si>
  <si>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</si>
  <si>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</si>
  <si>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</si>
  <si>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</si>
  <si>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</si>
  <si>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</si>
  <si>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</si>
  <si>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</si>
  <si>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</si>
  <si>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</si>
  <si>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</si>
  <si>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</si>
  <si>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</si>
  <si>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</si>
  <si>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</si>
  <si>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</si>
  <si>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</si>
  <si>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</si>
  <si>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</si>
  <si>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</si>
  <si>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</si>
  <si>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</si>
  <si>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</si>
  <si>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</si>
  <si>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</si>
  <si>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</si>
  <si>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</si>
  <si>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</si>
  <si>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</si>
  <si>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</si>
  <si>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</si>
  <si>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</si>
  <si>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</si>
  <si>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</si>
  <si>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</si>
  <si>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</si>
  <si>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</si>
  <si>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</si>
  <si>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</si>
  <si>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</si>
  <si>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</si>
  <si>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</si>
  <si>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</si>
  <si>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</si>
  <si>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</si>
  <si>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</si>
  <si>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</si>
  <si>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</si>
  <si>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</si>
  <si>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</si>
  <si>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</si>
  <si>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</si>
  <si>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</si>
  <si>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</si>
  <si>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</si>
  <si>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</si>
  <si>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</si>
  <si>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</si>
  <si>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</si>
  <si>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</si>
  <si>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</si>
  <si>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</si>
  <si>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</si>
  <si>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</si>
  <si>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</si>
  <si>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</si>
  <si>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</si>
  <si>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</si>
  <si>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</si>
  <si>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</si>
  <si>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</si>
  <si>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</si>
  <si>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</si>
  <si>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</si>
  <si>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</si>
  <si>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</si>
  <si>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</si>
  <si>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</si>
  <si>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</si>
  <si>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</si>
  <si>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</si>
  <si>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</si>
  <si>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</si>
  <si>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</si>
  <si>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</si>
  <si>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</si>
  <si>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</si>
  <si>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</si>
  <si>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</si>
  <si>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</si>
  <si>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</si>
  <si>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</si>
  <si>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</si>
  <si>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</si>
  <si>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</si>
  <si>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</si>
  <si>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</si>
  <si>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</si>
  <si>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</si>
  <si>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</si>
  <si>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</si>
  <si>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</si>
  <si>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</si>
  <si>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</si>
  <si>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</si>
  <si>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</si>
  <si>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</si>
  <si>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</si>
  <si>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</si>
  <si>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</si>
  <si>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</si>
  <si>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</si>
  <si>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</si>
  <si>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</si>
  <si>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</si>
  <si>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</si>
  <si>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</si>
  <si>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</si>
  <si>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</si>
  <si>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</si>
  <si>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</si>
  <si>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</si>
  <si>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</si>
  <si>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</si>
  <si>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</si>
  <si>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</si>
  <si>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</si>
  <si>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</si>
  <si>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</si>
  <si>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</si>
  <si>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</si>
  <si>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</si>
  <si>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</si>
  <si>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</si>
  <si>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</si>
  <si>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</si>
  <si>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</si>
  <si>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</si>
  <si>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</si>
  <si>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</si>
  <si>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</si>
  <si>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</si>
  <si>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</si>
  <si>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</si>
  <si>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</si>
  <si>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</si>
  <si>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</si>
  <si>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</si>
  <si>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</si>
  <si>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</si>
  <si>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</si>
  <si>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</si>
  <si>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</si>
  <si>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</si>
  <si>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</si>
  <si>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</si>
  <si>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</si>
  <si>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</si>
  <si>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</si>
  <si>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</si>
  <si>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</si>
  <si>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</si>
  <si>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</si>
  <si>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</si>
  <si>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</si>
  <si>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</si>
  <si>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</si>
  <si>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</si>
  <si>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</si>
  <si>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</si>
  <si>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</si>
  <si>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</si>
  <si>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</si>
  <si>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</si>
  <si>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</si>
  <si>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</si>
  <si>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</si>
  <si>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</si>
  <si>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</si>
  <si>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</si>
  <si>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</si>
  <si>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</si>
  <si>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</si>
  <si>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</si>
  <si>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</si>
  <si>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</si>
  <si>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</si>
  <si>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</si>
  <si>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</si>
  <si>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</si>
  <si>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</si>
  <si>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</si>
  <si>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</si>
  <si>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</si>
  <si>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</si>
  <si>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</si>
  <si>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</si>
  <si>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</si>
  <si>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</si>
  <si>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</si>
  <si>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</si>
  <si>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</si>
  <si>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</si>
  <si>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</si>
  <si>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</si>
  <si>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</si>
  <si>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</si>
  <si>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</si>
  <si>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</si>
  <si>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</si>
  <si>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</si>
  <si>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</si>
  <si>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</si>
  <si>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</si>
  <si>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</si>
  <si>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</si>
  <si>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</si>
  <si>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</si>
  <si>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</si>
  <si>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</si>
  <si>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</si>
  <si>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</si>
  <si>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</si>
  <si>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</si>
  <si>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</si>
  <si>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</si>
  <si>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</si>
  <si>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</si>
  <si>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</si>
  <si>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</si>
  <si>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</si>
  <si>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</si>
  <si>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</si>
  <si>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</si>
  <si>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</si>
  <si>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</si>
  <si>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</si>
  <si>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</si>
  <si>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</si>
  <si>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</si>
  <si>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</si>
  <si>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</si>
  <si>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</si>
  <si>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</si>
  <si>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</si>
  <si>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</si>
  <si>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</si>
  <si>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</si>
  <si>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</si>
  <si>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</si>
  <si>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</si>
  <si>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</si>
  <si>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</si>
  <si>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</si>
  <si>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</si>
  <si>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</si>
  <si>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</si>
  <si>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</si>
  <si>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</si>
  <si>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</si>
  <si>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</si>
  <si>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</si>
  <si>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</si>
  <si>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</si>
  <si>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</si>
  <si>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</si>
  <si>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</si>
  <si>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</si>
  <si>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</si>
  <si>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</si>
  <si>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</si>
  <si>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</si>
  <si>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</si>
  <si>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</si>
  <si>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</si>
  <si>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</si>
  <si>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</si>
  <si>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</si>
  <si>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</si>
  <si>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</si>
  <si>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</si>
  <si>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</si>
  <si>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</si>
  <si>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</si>
  <si>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</si>
  <si>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</si>
  <si>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</si>
  <si>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</si>
  <si>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</si>
  <si>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</si>
  <si>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</si>
  <si>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</si>
  <si>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</si>
  <si>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</si>
  <si>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</si>
  <si>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</si>
  <si>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</si>
  <si>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</si>
  <si>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</si>
  <si>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</si>
  <si>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</si>
  <si>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</si>
  <si>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</si>
  <si>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</si>
  <si>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</si>
  <si>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</si>
  <si>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</si>
  <si>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</si>
  <si>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</si>
  <si>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</si>
  <si>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</si>
  <si>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</si>
  <si>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</si>
  <si>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</si>
  <si>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</si>
  <si>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</si>
  <si>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</si>
  <si>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</si>
  <si>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</si>
  <si>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</si>
  <si>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</si>
  <si>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</si>
  <si>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</si>
  <si>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</si>
  <si>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</si>
  <si>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</si>
  <si>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</si>
  <si>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</si>
  <si>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</si>
  <si>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</si>
  <si>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</si>
  <si>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</si>
  <si>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</si>
  <si>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</si>
  <si>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</si>
  <si>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</si>
  <si>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</si>
  <si>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</si>
  <si>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</si>
  <si>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</si>
  <si>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</si>
  <si>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</si>
  <si>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</si>
  <si>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</si>
  <si>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</si>
  <si>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</si>
  <si>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</si>
  <si>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</si>
  <si>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</si>
  <si>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</si>
  <si>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</si>
  <si>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</si>
  <si>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</si>
  <si>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</si>
  <si>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</si>
  <si>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</si>
  <si>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</si>
  <si>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</si>
  <si>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</si>
  <si>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</si>
  <si>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</si>
  <si>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</si>
  <si>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</si>
  <si>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</si>
  <si>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</si>
  <si>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</si>
  <si>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</si>
  <si>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</si>
  <si>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</si>
  <si>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</si>
  <si>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</si>
  <si>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</si>
  <si>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</si>
  <si>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</si>
  <si>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</si>
  <si>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</si>
  <si>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</si>
  <si>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</si>
  <si>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</si>
  <si>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</si>
  <si>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</si>
  <si>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</si>
  <si>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</si>
  <si>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</si>
  <si>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</si>
  <si>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</si>
  <si>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</si>
  <si>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</si>
  <si>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</si>
  <si>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</si>
  <si>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</si>
  <si>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</si>
  <si>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</si>
  <si>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</si>
  <si>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</si>
  <si>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</si>
  <si>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</si>
  <si>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</si>
  <si>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</si>
  <si>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</si>
  <si>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</si>
  <si>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</si>
  <si>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</si>
  <si>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</si>
  <si>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</si>
  <si>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</si>
  <si>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</si>
  <si>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</si>
  <si>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</si>
  <si>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</si>
  <si>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</si>
  <si>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</si>
  <si>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</si>
  <si>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</si>
  <si>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</si>
  <si>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</si>
  <si>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</si>
  <si>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</si>
  <si>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</si>
  <si>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</si>
  <si>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</si>
  <si>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</si>
  <si>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</si>
  <si>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</si>
  <si>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</si>
  <si>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</si>
  <si>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</si>
  <si>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</si>
  <si>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</si>
  <si>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</si>
  <si>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</si>
  <si>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</si>
  <si>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</si>
  <si>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</si>
  <si>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</si>
  <si>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</si>
  <si>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</si>
  <si>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</si>
  <si>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</si>
  <si>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</si>
  <si>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</si>
  <si>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</si>
  <si>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</si>
  <si>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</si>
  <si>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</si>
  <si>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</si>
  <si>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</si>
  <si>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</si>
  <si>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</si>
  <si>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</si>
  <si>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</si>
  <si>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</si>
  <si>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</si>
  <si>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</si>
  <si>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</si>
  <si>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</si>
  <si>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</si>
  <si>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</si>
  <si>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</si>
  <si>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</si>
  <si>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</si>
  <si>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</si>
  <si>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</si>
  <si>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</si>
  <si>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</si>
  <si>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</si>
  <si>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</si>
  <si>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</si>
  <si>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</si>
  <si>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</si>
  <si>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</si>
  <si>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</si>
  <si>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</si>
  <si>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</si>
  <si>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</si>
  <si>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</si>
  <si>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</si>
  <si>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</si>
  <si>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</si>
  <si>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</si>
  <si>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</si>
  <si>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</si>
  <si>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</si>
  <si>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</si>
  <si>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</si>
  <si>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</si>
  <si>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</si>
  <si>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</si>
  <si>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</si>
  <si>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</si>
  <si>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</si>
  <si>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</si>
  <si>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</si>
  <si>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</si>
  <si>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</si>
  <si>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</si>
  <si>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</si>
  <si>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</si>
  <si>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</si>
  <si>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</si>
  <si>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</si>
  <si>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</si>
  <si>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</si>
  <si>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</si>
  <si>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</si>
  <si>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</si>
  <si>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</si>
  <si>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</si>
  <si>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</si>
  <si>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</si>
  <si>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</si>
  <si>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</si>
  <si>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</si>
  <si>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</si>
  <si>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</si>
  <si>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</si>
  <si>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</si>
  <si>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</si>
  <si>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</si>
  <si>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</si>
  <si>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</si>
  <si>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</si>
  <si>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</si>
  <si>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</si>
  <si>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</si>
  <si>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</si>
  <si>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</si>
  <si>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</si>
  <si>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</si>
  <si>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</si>
  <si>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</si>
  <si>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</si>
  <si>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</si>
  <si>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</si>
  <si>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</si>
  <si>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</si>
  <si>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</si>
  <si>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</si>
  <si>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</si>
  <si>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</si>
  <si>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</si>
  <si>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</si>
  <si>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</si>
  <si>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</si>
  <si>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</si>
  <si>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</si>
  <si>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</si>
  <si>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</si>
  <si>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</si>
  <si>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</si>
  <si>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</si>
  <si>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</si>
  <si>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</si>
  <si>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</si>
  <si>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</si>
  <si>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</si>
  <si>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</si>
  <si>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</si>
  <si>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</si>
  <si>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</si>
  <si>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</si>
  <si>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</si>
  <si>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</si>
  <si>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</si>
  <si>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</si>
  <si>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</si>
  <si>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</si>
  <si>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</si>
  <si>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</si>
  <si>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</si>
  <si>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</si>
  <si>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</si>
  <si>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</si>
  <si>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</si>
  <si>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</si>
  <si>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</si>
  <si>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</si>
  <si>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</si>
  <si>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</si>
  <si>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</si>
  <si>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</si>
  <si>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</si>
  <si>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</si>
  <si>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</si>
  <si>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</si>
  <si>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</si>
  <si>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</si>
  <si>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</si>
  <si>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</si>
  <si>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</si>
  <si>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</si>
  <si>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</si>
  <si>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</si>
  <si>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</si>
  <si>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</si>
  <si>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</si>
  <si>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</si>
  <si>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</si>
  <si>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</si>
  <si>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</si>
  <si>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</si>
  <si>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</si>
  <si>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</si>
  <si>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</si>
  <si>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</si>
  <si>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</si>
  <si>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</si>
  <si>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</si>
  <si>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</si>
  <si>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</si>
  <si>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</si>
  <si>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</si>
  <si>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</si>
  <si>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</si>
  <si>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</si>
  <si>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</si>
  <si>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</si>
  <si>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</si>
  <si>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</si>
  <si>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</si>
  <si>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</si>
  <si>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</si>
  <si>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</si>
  <si>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</si>
  <si>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</si>
  <si>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</si>
  <si>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</si>
  <si>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</si>
  <si>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</si>
  <si>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</si>
  <si>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</si>
  <si>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</si>
  <si>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</si>
  <si>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</si>
  <si>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</si>
  <si>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</si>
  <si>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</si>
  <si>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</si>
  <si>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</si>
  <si>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</si>
  <si>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</si>
  <si>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</si>
  <si>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</si>
  <si>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</si>
  <si>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</si>
  <si>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</si>
  <si>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</si>
  <si>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</si>
  <si>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</si>
  <si>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</si>
  <si>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</si>
  <si>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</si>
  <si>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</si>
  <si>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</si>
  <si>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</si>
  <si>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</si>
  <si>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</si>
  <si>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</si>
  <si>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</si>
  <si>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</si>
  <si>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</si>
  <si>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</si>
  <si>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</si>
  <si>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</si>
  <si>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</si>
  <si>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</si>
  <si>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</si>
  <si>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</si>
  <si>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</si>
  <si>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</si>
  <si>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</si>
  <si>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</si>
  <si>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</si>
  <si>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</si>
  <si>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</si>
  <si>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</si>
  <si>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</si>
  <si>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</si>
  <si>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</si>
  <si>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</si>
  <si>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</si>
  <si>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</si>
  <si>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</si>
  <si>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</si>
  <si>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</si>
  <si>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</si>
  <si>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</si>
  <si>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</si>
  <si>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</si>
  <si>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</si>
  <si>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</si>
  <si>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</si>
  <si>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</si>
  <si>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</si>
  <si>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</si>
  <si>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</si>
  <si>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</si>
  <si>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</si>
  <si>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</si>
  <si>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</si>
  <si>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</si>
  <si>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</si>
  <si>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</si>
  <si>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</si>
  <si>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</si>
  <si>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</si>
  <si>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</si>
  <si>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</si>
  <si>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</si>
  <si>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</si>
  <si>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</si>
  <si>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</si>
  <si>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</si>
  <si>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</si>
  <si>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</si>
  <si>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</si>
  <si>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</si>
  <si>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</si>
  <si>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</si>
  <si>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</si>
  <si>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</si>
  <si>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</si>
  <si>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</si>
  <si>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</si>
  <si>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</si>
  <si>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</si>
  <si>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</si>
  <si>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</si>
  <si>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</si>
  <si>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</si>
  <si>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</si>
  <si>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</si>
  <si>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</si>
  <si>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</si>
  <si>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</si>
  <si>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</si>
  <si>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</si>
  <si>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</si>
  <si>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</si>
  <si>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</si>
  <si>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</si>
  <si>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</si>
  <si>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</si>
  <si>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</si>
  <si>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</si>
  <si>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</si>
  <si>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</si>
  <si>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</si>
  <si>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</si>
  <si>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</si>
  <si>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</si>
  <si>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</si>
  <si>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</si>
  <si>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</si>
  <si>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</si>
  <si>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</si>
  <si>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</si>
  <si>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</si>
  <si>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</si>
  <si>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</si>
  <si>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</si>
  <si>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</si>
  <si>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</si>
  <si>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</si>
  <si>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</si>
  <si>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</si>
  <si>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</si>
  <si>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</si>
  <si>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</si>
  <si>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</si>
  <si>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</si>
  <si>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</si>
  <si>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</si>
  <si>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</si>
  <si>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</si>
  <si>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</si>
  <si>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</si>
  <si>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</si>
  <si>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</si>
  <si>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</si>
  <si>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</si>
  <si>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</si>
  <si>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</si>
  <si>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</si>
  <si>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</si>
  <si>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</si>
  <si>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</si>
  <si>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</si>
  <si>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</si>
  <si>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</si>
  <si>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</si>
  <si>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</si>
  <si>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</si>
  <si>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</si>
  <si>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</si>
  <si>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</si>
  <si>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</si>
  <si>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</si>
  <si>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</si>
  <si>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</si>
  <si>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</si>
  <si>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</si>
  <si>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</si>
  <si>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</si>
  <si>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</si>
  <si>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</si>
  <si>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</si>
  <si>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</si>
  <si>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</si>
  <si>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</si>
  <si>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</si>
  <si>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</si>
  <si>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</si>
  <si>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</si>
  <si>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</si>
  <si>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</si>
  <si>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</si>
  <si>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</si>
  <si>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</si>
  <si>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</si>
  <si>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</si>
  <si>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</si>
  <si>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</si>
  <si>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</si>
  <si>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</si>
  <si>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</si>
  <si>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</si>
  <si>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</si>
  <si>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</si>
  <si>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</si>
  <si>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</si>
  <si>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</si>
  <si>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</si>
  <si>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</si>
  <si>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</si>
  <si>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</si>
  <si>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</si>
  <si>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</si>
  <si>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</si>
  <si>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</si>
  <si>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</si>
  <si>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</si>
  <si>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</si>
  <si>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</si>
  <si>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</si>
  <si>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</si>
  <si>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</si>
  <si>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</si>
  <si>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</si>
  <si>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</si>
  <si>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</si>
  <si>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</si>
  <si>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</si>
  <si>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</si>
  <si>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</si>
  <si>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</si>
  <si>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</si>
  <si>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</si>
  <si>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</si>
  <si>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</si>
  <si>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</si>
  <si>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</si>
  <si>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</si>
  <si>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</si>
  <si>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</si>
  <si>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</si>
  <si>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</si>
  <si>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</si>
  <si>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</si>
  <si>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</si>
  <si>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</si>
  <si>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</si>
  <si>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</si>
  <si>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</si>
  <si>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</si>
  <si>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</si>
  <si>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</si>
  <si>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</si>
  <si>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</si>
  <si>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</si>
  <si>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</si>
  <si>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</si>
  <si>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</si>
  <si>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</si>
  <si>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</si>
  <si>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</si>
  <si>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</si>
  <si>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</si>
  <si>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</si>
  <si>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</si>
  <si>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</si>
  <si>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</si>
  <si>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</si>
  <si>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</si>
  <si>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</si>
  <si>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</si>
  <si>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</si>
  <si>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</si>
  <si>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</si>
  <si>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</si>
  <si>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</si>
  <si>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</si>
  <si>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</si>
  <si>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</si>
  <si>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</si>
  <si>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</si>
  <si>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</si>
  <si>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</si>
  <si>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</si>
  <si>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</si>
  <si>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</si>
  <si>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</si>
  <si>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</si>
  <si>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</si>
  <si>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</si>
  <si>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</si>
  <si>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</si>
  <si>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</si>
  <si>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</si>
  <si>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</si>
  <si>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</si>
  <si>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</si>
  <si>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</si>
  <si>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</si>
  <si>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</si>
  <si>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</si>
  <si>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</si>
  <si>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</si>
  <si>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</si>
  <si>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</si>
  <si>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</si>
  <si>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</si>
  <si>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</si>
  <si>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</si>
  <si>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</si>
  <si>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</si>
  <si>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</si>
  <si>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</si>
  <si>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</si>
  <si>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</si>
  <si>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</si>
  <si>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</si>
  <si>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</si>
  <si>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</si>
  <si>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</si>
  <si>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</si>
  <si>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</si>
  <si>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</si>
  <si>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</si>
  <si>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</si>
  <si>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</si>
  <si>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</si>
  <si>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</si>
  <si>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</si>
  <si>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</si>
  <si>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</si>
  <si>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</si>
  <si>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</si>
  <si>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</si>
  <si>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</si>
  <si>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</si>
  <si>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</si>
  <si>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</si>
  <si>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</si>
  <si>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</si>
  <si>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</si>
  <si>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</si>
  <si>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</si>
  <si>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</si>
  <si>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</si>
  <si>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</si>
  <si>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</si>
  <si>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</si>
  <si>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</si>
  <si>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</si>
  <si>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</si>
  <si>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</si>
  <si>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</si>
  <si>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</si>
  <si>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</si>
  <si>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</si>
  <si>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</si>
  <si>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</si>
  <si>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</si>
  <si>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</si>
  <si>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</si>
  <si>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</si>
  <si>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</si>
  <si>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</si>
  <si>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</si>
  <si>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</si>
  <si>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</si>
  <si>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</si>
  <si>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</si>
  <si>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</si>
  <si>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</si>
  <si>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</si>
  <si>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</si>
  <si>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</si>
  <si>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</si>
  <si>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</si>
  <si>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</si>
  <si>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</si>
  <si>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</si>
  <si>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</si>
  <si>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</si>
  <si>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</si>
  <si>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</si>
  <si>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</si>
  <si>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</si>
  <si>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</si>
  <si>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</si>
  <si>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</si>
  <si>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</si>
  <si>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</si>
  <si>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</si>
  <si>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</si>
  <si>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</si>
  <si>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</si>
  <si>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</si>
  <si>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</si>
  <si>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</si>
  <si>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</si>
  <si>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</si>
  <si>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</si>
  <si>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</si>
  <si>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</si>
  <si>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</si>
  <si>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</si>
  <si>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</si>
  <si>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</si>
  <si>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</si>
  <si>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</si>
  <si>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</si>
  <si>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</si>
  <si>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</si>
  <si>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</si>
  <si>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</si>
  <si>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</si>
  <si>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</si>
  <si>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</si>
  <si>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</si>
  <si>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</si>
  <si>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</si>
  <si>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</si>
  <si>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</si>
  <si>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</si>
  <si>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</si>
  <si>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</si>
  <si>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</si>
  <si>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</si>
  <si>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</si>
  <si>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</si>
  <si>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</si>
  <si>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</si>
  <si>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</si>
  <si>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</si>
  <si>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</si>
  <si>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</si>
  <si>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</si>
  <si>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</si>
  <si>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</si>
  <si>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</si>
  <si>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</si>
  <si>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</si>
  <si>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</si>
  <si>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</si>
  <si>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</si>
  <si>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</si>
  <si>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</si>
  <si>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</si>
  <si>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</si>
  <si>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</si>
  <si>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</si>
  <si>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</si>
  <si>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</si>
  <si>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</si>
  <si>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</si>
  <si>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</si>
  <si>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</si>
  <si>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</si>
  <si>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</si>
  <si>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</si>
  <si>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</si>
  <si>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</si>
  <si>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</si>
  <si>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</si>
  <si>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</si>
  <si>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</si>
  <si>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</si>
  <si>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</si>
  <si>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</si>
  <si>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</si>
  <si>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</si>
  <si>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</si>
  <si>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</si>
  <si>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</si>
  <si>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</si>
  <si>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</si>
  <si>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</si>
  <si>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</si>
  <si>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</si>
  <si>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</si>
  <si>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</si>
  <si>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</si>
  <si>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</si>
  <si>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</si>
  <si>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</si>
  <si>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</si>
  <si>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</si>
  <si>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</si>
  <si>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</si>
  <si>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</si>
  <si>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</si>
  <si>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</si>
  <si>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</si>
  <si>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</si>
  <si>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</si>
  <si>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</si>
  <si>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</si>
  <si>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</si>
  <si>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</si>
  <si>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</si>
  <si>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</si>
  <si>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</si>
  <si>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</si>
  <si>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</si>
  <si>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</si>
  <si>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</si>
  <si>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</si>
  <si>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</si>
  <si>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</si>
  <si>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</si>
  <si>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</si>
  <si>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</si>
  <si>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</si>
  <si>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</si>
  <si>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</si>
  <si>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</si>
  <si>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</si>
  <si>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</si>
  <si>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</si>
  <si>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</si>
  <si>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</si>
  <si>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</si>
  <si>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</si>
  <si>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</si>
  <si>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</si>
  <si>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</si>
  <si>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</si>
  <si>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</si>
  <si>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</si>
  <si>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</si>
  <si>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</si>
  <si>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</si>
  <si>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</si>
  <si>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</si>
  <si>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</si>
  <si>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</si>
  <si>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</si>
  <si>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</si>
  <si>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</si>
  <si>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</si>
  <si>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</si>
  <si>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</si>
  <si>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</si>
  <si>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</si>
  <si>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</si>
  <si>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</si>
  <si>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</si>
  <si>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</si>
  <si>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</si>
  <si>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</si>
  <si>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</si>
  <si>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</si>
  <si>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</si>
  <si>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</si>
  <si>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</si>
  <si>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</si>
  <si>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</si>
  <si>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</si>
  <si>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</si>
  <si>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</si>
  <si>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</si>
  <si>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</si>
  <si>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</si>
  <si>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</si>
  <si>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</si>
  <si>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</si>
  <si>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</si>
  <si>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</si>
  <si>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</si>
  <si>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</si>
  <si>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</si>
  <si>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</si>
  <si>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</si>
  <si>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</si>
  <si>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</si>
  <si>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</si>
  <si>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</si>
  <si>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</si>
  <si>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</si>
  <si>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</si>
  <si>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</si>
  <si>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</si>
  <si>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</si>
  <si>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</si>
  <si>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</si>
  <si>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</si>
  <si>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</si>
  <si>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</si>
  <si>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</si>
  <si>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</si>
  <si>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</si>
  <si>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</si>
  <si>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</si>
  <si>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</si>
  <si>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</si>
  <si>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</si>
  <si>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</si>
  <si>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</si>
  <si>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</si>
  <si>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</si>
  <si>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</si>
  <si>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</si>
  <si>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</si>
  <si>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</si>
  <si>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</si>
  <si>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</si>
  <si>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</si>
  <si>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</si>
  <si>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</si>
  <si>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</si>
  <si>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</si>
  <si>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</si>
  <si>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</si>
  <si>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</si>
  <si>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</si>
  <si>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</si>
  <si>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</si>
  <si>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</si>
  <si>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</si>
  <si>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</si>
  <si>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</si>
  <si>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</si>
  <si>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</si>
  <si>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</si>
  <si>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</si>
  <si>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</si>
  <si>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</si>
  <si>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</si>
  <si>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</si>
  <si>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</si>
  <si>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</si>
  <si>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</si>
  <si>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</si>
  <si>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</si>
  <si>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</si>
  <si>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</si>
  <si>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</si>
  <si>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</si>
  <si>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</si>
  <si>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</si>
  <si>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</si>
  <si>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</si>
  <si>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</si>
  <si>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</si>
  <si>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</si>
  <si>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</si>
  <si>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</si>
  <si>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</si>
  <si>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</si>
  <si>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</si>
  <si>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</si>
  <si>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</si>
  <si>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</si>
  <si>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</si>
  <si>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</si>
  <si>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</si>
  <si>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</si>
  <si>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</si>
  <si>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</si>
  <si>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</si>
  <si>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</si>
  <si>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</si>
  <si>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</si>
  <si>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</si>
  <si>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</si>
  <si>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</si>
  <si>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</si>
  <si>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</si>
  <si>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</si>
  <si>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</si>
  <si>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</si>
  <si>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</si>
  <si>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</si>
  <si>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</si>
  <si>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</si>
  <si>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</si>
  <si>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</si>
  <si>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</si>
  <si>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</si>
  <si>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</si>
  <si>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</si>
  <si>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</si>
  <si>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</si>
  <si>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</si>
  <si>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</si>
  <si>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</si>
  <si>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</si>
  <si>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</si>
  <si>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</si>
  <si>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</si>
  <si>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</si>
  <si>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</si>
  <si>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</si>
  <si>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</si>
  <si>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</si>
  <si>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</si>
  <si>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</si>
  <si>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</si>
  <si>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</si>
  <si>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</si>
  <si>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</si>
  <si>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</si>
  <si>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</si>
  <si>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</si>
  <si>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</si>
  <si>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</si>
  <si>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</si>
  <si>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</si>
  <si>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</si>
  <si>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</si>
  <si>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</si>
  <si>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</si>
  <si>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</si>
  <si>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</si>
  <si>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</si>
  <si>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</si>
  <si>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</si>
  <si>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</si>
  <si>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</si>
  <si>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</si>
  <si>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</si>
  <si>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</si>
  <si>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</si>
  <si>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</si>
  <si>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</si>
  <si>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</si>
  <si>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</si>
  <si>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</si>
  <si>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</si>
  <si>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</si>
  <si>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</si>
  <si>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</si>
  <si>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</si>
  <si>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</si>
  <si>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</si>
  <si>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</si>
  <si>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</si>
  <si>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</si>
  <si>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</si>
  <si>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</si>
  <si>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</si>
  <si>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</si>
  <si>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</si>
  <si>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</si>
  <si>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</si>
  <si>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</si>
  <si>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</si>
  <si>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</si>
  <si>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</si>
  <si>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</si>
  <si>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</si>
  <si>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</si>
  <si>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</si>
  <si>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</si>
  <si>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</si>
  <si>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</si>
  <si>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</si>
  <si>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</si>
  <si>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</si>
  <si>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</si>
  <si>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</si>
  <si>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</si>
  <si>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</si>
  <si>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</si>
  <si>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</si>
  <si>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</si>
  <si>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</si>
  <si>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</si>
  <si>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</si>
  <si>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</si>
  <si>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</si>
  <si>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</si>
  <si>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</si>
  <si>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</si>
  <si>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</si>
  <si>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</si>
  <si>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</si>
  <si>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</si>
  <si>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</si>
  <si>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</si>
  <si>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</si>
  <si>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</si>
  <si>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</si>
  <si>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</si>
  <si>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</si>
  <si>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</si>
  <si>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</si>
  <si>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</si>
  <si>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</si>
  <si>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</si>
  <si>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</si>
  <si>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</si>
  <si>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</si>
  <si>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</si>
  <si>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</si>
  <si>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</si>
  <si>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</si>
  <si>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</si>
  <si>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</si>
  <si>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</si>
  <si>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</si>
  <si>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</si>
  <si>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</si>
  <si>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</si>
  <si>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</si>
  <si>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</si>
  <si>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</si>
  <si>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</si>
  <si>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</si>
  <si>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</si>
  <si>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</si>
  <si>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</si>
  <si>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</si>
  <si>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</si>
  <si>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</si>
  <si>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</si>
  <si>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</si>
  <si>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</si>
  <si>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</si>
  <si>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</si>
  <si>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</si>
  <si>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</si>
  <si>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</si>
  <si>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</si>
  <si>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</si>
  <si>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</si>
  <si>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</si>
  <si>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</si>
  <si>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</si>
  <si>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</si>
  <si>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</si>
  <si>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</si>
  <si>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</si>
  <si>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</si>
  <si>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</si>
  <si>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</si>
  <si>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</si>
  <si>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</si>
  <si>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</si>
  <si>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</si>
  <si>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</si>
  <si>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</si>
  <si>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</si>
  <si>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</si>
  <si>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</si>
  <si>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</si>
  <si>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</si>
  <si>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</si>
  <si>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</si>
  <si>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</si>
  <si>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</si>
  <si>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</si>
  <si>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</si>
  <si>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</si>
  <si>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</si>
  <si>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</si>
  <si>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</si>
  <si>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</si>
  <si>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</si>
  <si>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</si>
  <si>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</si>
  <si>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</si>
  <si>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</si>
  <si>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</si>
  <si>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</si>
  <si>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</si>
  <si>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</si>
  <si>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</si>
  <si>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</si>
  <si>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</si>
  <si>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</si>
  <si>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</si>
  <si>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</si>
  <si>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</si>
  <si>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</si>
  <si>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</si>
  <si>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</si>
  <si>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</si>
  <si>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</si>
  <si>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</si>
  <si>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</si>
  <si>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</si>
  <si>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</si>
  <si>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</si>
  <si>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</si>
  <si>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</si>
  <si>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</si>
  <si>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</si>
  <si>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</si>
  <si>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</si>
  <si>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</si>
  <si>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</si>
  <si>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</si>
  <si>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</si>
  <si>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</si>
  <si>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</si>
  <si>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</si>
  <si>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</si>
  <si>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</si>
  <si>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</si>
  <si>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</si>
  <si>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</si>
  <si>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</si>
  <si>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</si>
  <si>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</si>
  <si>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</si>
  <si>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</si>
  <si>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</si>
  <si>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</si>
  <si>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</si>
  <si>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</si>
  <si>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</si>
  <si>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</si>
  <si>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</si>
  <si>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</si>
  <si>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</si>
  <si>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</si>
  <si>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</si>
  <si>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</si>
  <si>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</si>
  <si>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</si>
  <si>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</si>
  <si>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</si>
  <si>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</si>
  <si>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</si>
  <si>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</si>
  <si>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</si>
  <si>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</si>
  <si>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</si>
  <si>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</si>
  <si>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</si>
  <si>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</si>
  <si>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</si>
  <si>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</si>
  <si>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</si>
  <si>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</si>
  <si>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</si>
  <si>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</si>
  <si>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</si>
  <si>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</si>
  <si>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</si>
  <si>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</si>
  <si>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</si>
  <si>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</si>
  <si>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</si>
  <si>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</si>
  <si>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</si>
  <si>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</si>
  <si>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</si>
  <si>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</si>
  <si>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</si>
  <si>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</si>
  <si>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</si>
  <si>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</si>
  <si>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</si>
  <si>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</si>
  <si>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</si>
  <si>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</si>
  <si>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</si>
  <si>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</si>
  <si>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</si>
  <si>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</si>
  <si>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</si>
  <si>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</si>
  <si>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</si>
  <si>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</si>
  <si>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</si>
  <si>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</si>
  <si>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</si>
  <si>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</si>
  <si>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</si>
  <si>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</si>
  <si>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</si>
  <si>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</si>
  <si>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</si>
  <si>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</si>
  <si>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</si>
  <si>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</si>
  <si>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</si>
  <si>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</si>
  <si>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</si>
  <si>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</si>
  <si>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</si>
  <si>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</si>
  <si>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</si>
  <si>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</si>
  <si>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</si>
  <si>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</si>
  <si>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</si>
  <si>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</si>
  <si>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</si>
  <si>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</si>
  <si>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</si>
  <si>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</si>
  <si>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</si>
  <si>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</si>
  <si>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</si>
  <si>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</si>
  <si>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</si>
  <si>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</si>
  <si>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</si>
  <si>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</si>
  <si>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</si>
  <si>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</si>
  <si>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</si>
  <si>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</si>
  <si>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</si>
  <si>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</si>
  <si>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</si>
  <si>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</si>
  <si>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</si>
  <si>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</si>
  <si>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</si>
  <si>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</si>
  <si>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</si>
  <si>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</si>
  <si>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</si>
  <si>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</si>
  <si>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</si>
  <si>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</si>
  <si>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</si>
  <si>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</si>
  <si>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</si>
  <si>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</si>
  <si>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</si>
  <si>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</si>
  <si>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</si>
  <si>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</si>
  <si>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</si>
  <si>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</si>
  <si>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</si>
  <si>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</si>
  <si>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</si>
  <si>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</si>
  <si>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</si>
  <si>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</si>
  <si>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</si>
  <si>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</si>
  <si>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</si>
  <si>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</si>
  <si>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</si>
  <si>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</si>
  <si>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</si>
  <si>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</si>
  <si>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</si>
  <si>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</si>
  <si>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</si>
  <si>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</si>
  <si>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</si>
  <si>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</si>
  <si>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</si>
  <si>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</si>
  <si>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</si>
  <si>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</si>
  <si>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</si>
  <si>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</si>
  <si>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</si>
  <si>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</si>
  <si>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</si>
  <si>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</si>
  <si>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</si>
  <si>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</si>
  <si>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</si>
  <si>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</si>
  <si>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</si>
  <si>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</si>
  <si>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</si>
  <si>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</si>
  <si>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</si>
  <si>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</si>
  <si>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</si>
  <si>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</si>
  <si>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</si>
  <si>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</si>
  <si>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</si>
  <si>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</si>
  <si>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</si>
  <si>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</si>
  <si>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</si>
  <si>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</si>
  <si>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</si>
  <si>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</si>
  <si>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</si>
  <si>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</si>
  <si>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</si>
  <si>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</si>
  <si>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</si>
  <si>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</si>
  <si>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</si>
  <si>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</si>
  <si>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</si>
  <si>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</si>
  <si>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</si>
  <si>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</si>
  <si>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</si>
  <si>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</si>
  <si>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</si>
  <si>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</si>
  <si>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</si>
  <si>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</si>
  <si>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</si>
  <si>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</si>
  <si>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</si>
  <si>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</si>
  <si>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</si>
  <si>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</si>
  <si>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</si>
  <si>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</si>
  <si>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</si>
  <si>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</si>
  <si>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</si>
  <si>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</si>
  <si>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</si>
  <si>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</si>
  <si>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</si>
  <si>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</si>
  <si>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</si>
  <si>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</si>
  <si>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</si>
  <si>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</si>
  <si>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</si>
  <si>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</si>
  <si>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</si>
  <si>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</si>
  <si>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</si>
  <si>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</si>
  <si>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</si>
  <si>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</si>
  <si>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</si>
  <si>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</si>
  <si>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</si>
  <si>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</si>
  <si>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</si>
  <si>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</si>
  <si>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</si>
  <si>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</si>
  <si>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</si>
  <si>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</si>
  <si>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</si>
  <si>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</si>
  <si>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</si>
  <si>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</si>
  <si>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</si>
  <si>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</si>
  <si>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</si>
  <si>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</si>
  <si>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</si>
  <si>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</si>
  <si>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</si>
  <si>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</si>
  <si>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</si>
  <si>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</si>
  <si>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</si>
  <si>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</si>
  <si>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</si>
  <si>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</si>
  <si>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</si>
  <si>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</si>
  <si>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</si>
  <si>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</si>
  <si>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</si>
  <si>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</si>
  <si>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</si>
  <si>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</si>
  <si>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</si>
  <si>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</si>
  <si>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</si>
  <si>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</si>
  <si>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</si>
  <si>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</si>
  <si>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</si>
  <si>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</si>
  <si>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</si>
  <si>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</si>
  <si>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</si>
  <si>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</si>
  <si>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</si>
  <si>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</si>
  <si>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</si>
  <si>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</si>
  <si>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</si>
  <si>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</si>
  <si>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</si>
  <si>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</si>
  <si>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</si>
  <si>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</si>
  <si>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</si>
  <si>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</si>
  <si>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</si>
  <si>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</si>
  <si>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</si>
  <si>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</si>
  <si>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</si>
  <si>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</si>
  <si>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</si>
  <si>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</si>
  <si>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</si>
  <si>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</si>
  <si>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</si>
  <si>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</si>
  <si>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</si>
  <si>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</si>
  <si>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</si>
  <si>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</si>
  <si>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</si>
  <si>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</si>
  <si>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</si>
  <si>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</si>
  <si>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</si>
  <si>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</si>
  <si>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</si>
  <si>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</si>
  <si>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</si>
  <si>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</si>
  <si>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</si>
  <si>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</si>
  <si>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</si>
  <si>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</si>
  <si>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</si>
  <si>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</si>
  <si>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</si>
  <si>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</si>
  <si>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</si>
  <si>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</si>
  <si>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</si>
  <si>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</si>
  <si>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</si>
  <si>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</si>
  <si>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</si>
  <si>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</si>
  <si>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</si>
  <si>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</si>
  <si>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</si>
  <si>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</si>
  <si>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</si>
  <si>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</si>
  <si>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</si>
  <si>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</si>
  <si>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</si>
  <si>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</si>
  <si>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</si>
  <si>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</si>
  <si>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</si>
  <si>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</si>
  <si>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</si>
  <si>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</si>
  <si>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</si>
  <si>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</si>
  <si>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</si>
  <si>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</si>
  <si>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</si>
  <si>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</si>
  <si>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</si>
  <si>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</si>
  <si>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</si>
  <si>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</si>
  <si>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</si>
  <si>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</si>
  <si>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</si>
  <si>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</si>
  <si>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</si>
  <si>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</si>
  <si>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</si>
  <si>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</si>
  <si>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</si>
  <si>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</si>
  <si>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</si>
  <si>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</si>
  <si>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</si>
  <si>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</si>
  <si>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</si>
  <si>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</si>
  <si>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</si>
  <si>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</si>
  <si>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</si>
  <si>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</si>
  <si>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</si>
  <si>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</si>
  <si>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</si>
  <si>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</si>
  <si>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</si>
  <si>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</si>
  <si>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</si>
  <si>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</si>
  <si>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</si>
  <si>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</si>
  <si>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</si>
  <si>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</si>
  <si>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</si>
  <si>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</si>
  <si>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</si>
  <si>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</si>
  <si>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</si>
  <si>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</si>
  <si>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</si>
  <si>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</si>
  <si>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</si>
  <si>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</si>
  <si>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</si>
  <si>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</si>
  <si>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</si>
  <si>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</si>
  <si>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</si>
  <si>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</si>
  <si>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</si>
  <si>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</si>
  <si>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</si>
  <si>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</si>
  <si>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</si>
  <si>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</si>
  <si>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</si>
  <si>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</si>
  <si>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</si>
  <si>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</si>
  <si>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</si>
  <si>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</si>
  <si>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</si>
  <si>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</si>
  <si>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</si>
  <si>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</si>
  <si>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</si>
  <si>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</si>
  <si>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</si>
  <si>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</si>
  <si>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</si>
  <si>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</si>
  <si>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</si>
  <si>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</si>
  <si>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</si>
  <si>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</si>
  <si>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</si>
  <si>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</si>
  <si>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</si>
  <si>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</si>
  <si>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</si>
  <si>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</si>
  <si>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</si>
  <si>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</si>
  <si>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</si>
  <si>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</si>
  <si>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</si>
  <si>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</si>
  <si>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</si>
  <si>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</si>
  <si>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</si>
  <si>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</si>
  <si>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</si>
  <si>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</si>
  <si>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</si>
  <si>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</si>
  <si>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</si>
  <si>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</si>
  <si>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</si>
  <si>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</si>
  <si>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</si>
  <si>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</si>
  <si>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</si>
  <si>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</si>
  <si>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</si>
  <si>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</si>
  <si>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</si>
  <si>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</si>
  <si>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</si>
  <si>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</si>
  <si>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</si>
  <si>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</si>
  <si>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</si>
  <si>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</si>
  <si>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</si>
  <si>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</si>
  <si>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</si>
  <si>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</si>
  <si>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</si>
  <si>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</si>
  <si>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</si>
  <si>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</si>
  <si>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</si>
  <si>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</si>
  <si>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</si>
  <si>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</si>
  <si>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</si>
  <si>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</si>
  <si>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</si>
  <si>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</si>
  <si>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</si>
  <si>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</si>
  <si>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</si>
  <si>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</si>
  <si>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</si>
  <si>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</si>
  <si>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</si>
  <si>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</si>
  <si>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</si>
  <si>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</si>
  <si>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</si>
  <si>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</si>
  <si>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</si>
  <si>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</si>
  <si>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</si>
  <si>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</si>
  <si>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</si>
  <si>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</si>
  <si>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</si>
  <si>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</si>
  <si>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</si>
  <si>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</si>
  <si>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</si>
  <si>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</si>
  <si>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</si>
  <si>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</si>
  <si>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</si>
  <si>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</si>
  <si>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</si>
  <si>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</si>
  <si>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</si>
  <si>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</si>
  <si>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</si>
  <si>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</si>
  <si>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</si>
  <si>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</si>
  <si>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</si>
  <si>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</si>
  <si>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</si>
  <si>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</si>
  <si>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</si>
  <si>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</si>
  <si>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</si>
  <si>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</si>
  <si>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</si>
  <si>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</si>
  <si>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</si>
  <si>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</si>
  <si>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</si>
  <si>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</si>
  <si>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</si>
  <si>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</si>
  <si>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</si>
  <si>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</si>
  <si>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</si>
  <si>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</si>
  <si>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</si>
  <si>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</si>
  <si>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</si>
  <si>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</si>
  <si>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</si>
  <si>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</si>
  <si>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</si>
  <si>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</si>
  <si>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</si>
  <si>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</si>
  <si>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</si>
  <si>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</si>
  <si>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</si>
  <si>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</si>
  <si>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</si>
  <si>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</si>
  <si>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</si>
  <si>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</si>
  <si>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</si>
  <si>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</si>
  <si>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</si>
  <si>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</si>
  <si>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</si>
  <si>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</si>
  <si>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</si>
  <si>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</si>
  <si>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</si>
  <si>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</si>
  <si>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</si>
  <si>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</si>
  <si>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</si>
  <si>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</si>
  <si>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</si>
  <si>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</si>
  <si>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</si>
  <si>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</si>
  <si>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</si>
  <si>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</si>
  <si>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</si>
  <si>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</si>
  <si>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</si>
  <si>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</si>
  <si>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</si>
  <si>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</si>
  <si>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</si>
  <si>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</si>
  <si>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</si>
  <si>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</si>
  <si>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</si>
  <si>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</si>
  <si>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</si>
  <si>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</si>
  <si>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</si>
  <si>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</si>
  <si>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</si>
  <si>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</si>
  <si>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</si>
  <si>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</si>
  <si>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</si>
  <si>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</si>
  <si>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</si>
  <si>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</si>
  <si>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</si>
  <si>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</si>
  <si>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</si>
  <si>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</si>
  <si>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</si>
  <si>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</si>
  <si>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</si>
  <si>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</si>
  <si>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</si>
  <si>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</si>
  <si>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</si>
  <si>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</si>
  <si>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</si>
  <si>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</si>
  <si>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</si>
  <si>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</si>
  <si>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</si>
  <si>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</si>
  <si>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</si>
  <si>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</si>
  <si>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</si>
  <si>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</si>
  <si>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</si>
  <si>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</si>
  <si>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</si>
  <si>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</si>
  <si>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</si>
  <si>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</si>
  <si>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</si>
  <si>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</si>
  <si>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</si>
  <si>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</si>
  <si>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</si>
  <si>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</si>
  <si>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</si>
  <si>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</si>
  <si>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</si>
  <si>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</si>
  <si>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</si>
  <si>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</si>
  <si>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</si>
  <si>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</si>
  <si>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</si>
  <si>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</si>
  <si>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</si>
  <si>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</si>
  <si>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</si>
  <si>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</si>
  <si>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</si>
  <si>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</si>
  <si>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</si>
  <si>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</si>
  <si>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</si>
  <si>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</si>
  <si>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</si>
  <si>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</si>
  <si>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</si>
  <si>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</si>
  <si>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</si>
  <si>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</si>
  <si>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</si>
  <si>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</si>
  <si>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</si>
  <si>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</si>
  <si>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</si>
  <si>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</si>
  <si>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</si>
  <si>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</si>
  <si>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</si>
  <si>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</si>
  <si>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</si>
  <si>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</si>
  <si>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</si>
  <si>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</si>
  <si>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</si>
  <si>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</si>
  <si>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</si>
  <si>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</si>
  <si>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</si>
  <si>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</si>
  <si>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</si>
  <si>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</si>
  <si>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</si>
  <si>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</si>
  <si>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</si>
  <si>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</si>
  <si>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</si>
  <si>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</si>
  <si>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</si>
  <si>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</si>
  <si>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</si>
  <si>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</si>
  <si>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</si>
  <si>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</si>
  <si>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</si>
  <si>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</si>
  <si>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</si>
  <si>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</si>
  <si>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</si>
  <si>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</si>
  <si>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</si>
  <si>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</si>
  <si>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</si>
  <si>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</si>
  <si>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</si>
  <si>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</si>
  <si>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</si>
  <si>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</si>
  <si>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</si>
  <si>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</si>
  <si>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</si>
  <si>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</si>
  <si>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</si>
  <si>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</si>
  <si>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</si>
  <si>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</si>
  <si>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</si>
  <si>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</si>
  <si>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</si>
  <si>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</si>
  <si>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</si>
  <si>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</si>
  <si>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</si>
  <si>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</si>
  <si>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</si>
  <si>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</si>
  <si>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</si>
  <si>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</si>
  <si>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</si>
  <si>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</si>
  <si>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</si>
  <si>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</si>
  <si>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</si>
  <si>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</si>
  <si>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</si>
  <si>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</si>
  <si>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</si>
  <si>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</si>
  <si>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</si>
  <si>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</si>
  <si>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</si>
  <si>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</si>
  <si>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</si>
  <si>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</si>
  <si>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</si>
  <si>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</si>
  <si>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</si>
  <si>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</si>
  <si>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</si>
  <si>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</si>
  <si>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</si>
  <si>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</si>
  <si>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</si>
  <si>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</si>
  <si>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</si>
  <si>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</si>
  <si>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</si>
  <si>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</si>
  <si>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</si>
  <si>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</si>
  <si>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</si>
  <si>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</si>
  <si>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</si>
  <si>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</si>
  <si>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</si>
  <si>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</si>
  <si>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</si>
  <si>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</si>
  <si>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</si>
  <si>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</si>
  <si>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</si>
  <si>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</si>
  <si>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</si>
  <si>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</si>
  <si>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</si>
  <si>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</si>
  <si>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</si>
  <si>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</si>
  <si>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</si>
  <si>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</si>
  <si>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</si>
  <si>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</si>
  <si>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</si>
  <si>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</si>
  <si>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</si>
  <si>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</si>
  <si>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</si>
  <si>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</si>
  <si>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</si>
  <si>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</si>
  <si>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</si>
  <si>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</si>
  <si>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</si>
  <si>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</si>
  <si>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</si>
  <si>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</si>
  <si>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</si>
  <si>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</si>
  <si>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</si>
  <si>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</si>
  <si>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</si>
  <si>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</si>
  <si>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</si>
  <si>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</si>
  <si>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</si>
  <si>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</si>
  <si>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</si>
  <si>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</si>
  <si>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</si>
  <si>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</si>
  <si>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</si>
  <si>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</si>
  <si>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</si>
  <si>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</si>
  <si>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</si>
  <si>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</si>
  <si>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</si>
  <si>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</si>
  <si>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</si>
  <si>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</si>
  <si>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</si>
  <si>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</si>
  <si>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</si>
  <si>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</si>
  <si>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</si>
  <si>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</si>
  <si>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</si>
  <si>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</si>
  <si>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</si>
  <si>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</si>
  <si>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</si>
  <si>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</si>
  <si>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</si>
  <si>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</si>
  <si>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</si>
  <si>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</si>
  <si>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</si>
  <si>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</si>
  <si>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</si>
  <si>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</si>
  <si>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</si>
  <si>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</si>
  <si>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</si>
  <si>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</si>
  <si>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</si>
  <si>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</si>
  <si>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</si>
  <si>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</si>
  <si>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</si>
  <si>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</si>
  <si>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</si>
  <si>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</si>
  <si>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</si>
  <si>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</si>
  <si>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</si>
  <si>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</si>
  <si>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</si>
  <si>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</si>
  <si>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</si>
  <si>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</si>
  <si>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</si>
  <si>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</si>
  <si>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</si>
  <si>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</si>
  <si>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</si>
  <si>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</si>
  <si>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</si>
  <si>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</si>
  <si>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</si>
  <si>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</si>
  <si>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</si>
  <si>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</si>
  <si>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</si>
  <si>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</si>
  <si>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</si>
  <si>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</si>
  <si>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</si>
  <si>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</si>
  <si>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</si>
  <si>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</si>
  <si>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</si>
  <si>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</si>
  <si>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</si>
  <si>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</si>
  <si>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</si>
  <si>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</si>
  <si>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</si>
  <si>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</si>
  <si>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</si>
  <si>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</si>
  <si>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</si>
  <si>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</si>
  <si>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</si>
  <si>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</si>
  <si>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</si>
  <si>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</si>
  <si>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</si>
  <si>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</si>
  <si>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</si>
  <si>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</si>
  <si>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</si>
  <si>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</si>
  <si>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</si>
  <si>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</si>
  <si>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</si>
  <si>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</si>
  <si>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</si>
  <si>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</si>
  <si>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</si>
  <si>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</si>
  <si>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</si>
  <si>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</si>
  <si>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</si>
  <si>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</si>
  <si>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</si>
  <si>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</si>
  <si>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</si>
  <si>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</si>
  <si>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</si>
  <si>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</si>
  <si>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</si>
  <si>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</si>
  <si>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</si>
  <si>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</si>
  <si>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</si>
  <si>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</si>
  <si>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</si>
  <si>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</si>
  <si>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</si>
  <si>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</si>
  <si>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</si>
  <si>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</si>
  <si>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</si>
  <si>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</si>
  <si>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</si>
  <si>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</si>
  <si>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</si>
  <si>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</si>
  <si>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</si>
  <si>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</si>
  <si>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</si>
  <si>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</si>
  <si>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</si>
  <si>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</si>
  <si>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</si>
  <si>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</si>
  <si>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</si>
  <si>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</si>
  <si>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</si>
  <si>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</si>
  <si>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</si>
  <si>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</si>
  <si>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</si>
  <si>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</si>
  <si>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</si>
  <si>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</si>
  <si>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</si>
  <si>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</si>
  <si>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</si>
  <si>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</si>
  <si>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</si>
  <si>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</si>
  <si>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</si>
  <si>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</si>
  <si>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</si>
  <si>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</si>
  <si>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</si>
  <si>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</si>
  <si>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</si>
  <si>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</si>
  <si>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</si>
  <si>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</si>
  <si>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</si>
  <si>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</si>
  <si>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</si>
  <si>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</si>
  <si>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</si>
  <si>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</si>
  <si>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</si>
  <si>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</si>
  <si>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</si>
  <si>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</si>
  <si>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</si>
  <si>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</si>
  <si>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</si>
  <si>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</si>
  <si>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</si>
  <si>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</si>
  <si>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</si>
  <si>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</si>
  <si>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</si>
  <si>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</si>
  <si>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</si>
  <si>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</si>
  <si>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</si>
  <si>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</si>
  <si>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</si>
  <si>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</si>
  <si>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</si>
  <si>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</si>
  <si>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</si>
  <si>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</si>
  <si>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</si>
  <si>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</si>
  <si>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</si>
  <si>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</si>
  <si>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</si>
  <si>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</si>
  <si>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</si>
  <si>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</si>
  <si>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</si>
  <si>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</si>
  <si>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</si>
  <si>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</si>
  <si>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</si>
  <si>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</si>
  <si>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</si>
  <si>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</si>
  <si>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</si>
  <si>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</si>
  <si>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</si>
  <si>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</si>
  <si>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</si>
  <si>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</si>
  <si>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</si>
  <si>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</si>
  <si>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</si>
  <si>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</si>
  <si>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</si>
  <si>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</si>
  <si>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</si>
  <si>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</si>
  <si>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</si>
  <si>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</si>
  <si>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</si>
  <si>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</si>
  <si>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</si>
  <si>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</si>
  <si>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</si>
  <si>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</si>
  <si>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</si>
  <si>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</si>
  <si>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</si>
  <si>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</si>
  <si>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</si>
  <si>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</si>
  <si>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</si>
  <si>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</si>
  <si>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</si>
  <si>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</si>
  <si>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</si>
  <si>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</si>
  <si>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</si>
  <si>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</si>
  <si>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</si>
  <si>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</si>
  <si>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</si>
  <si>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</si>
  <si>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</si>
  <si>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</si>
  <si>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</si>
  <si>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</si>
  <si>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</si>
  <si>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</si>
  <si>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</si>
  <si>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</si>
  <si>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</si>
  <si>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</si>
  <si>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</si>
  <si>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</si>
  <si>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</si>
  <si>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</si>
  <si>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</si>
  <si>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</si>
  <si>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</si>
  <si>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</si>
  <si>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</si>
  <si>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</si>
  <si>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</si>
  <si>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</si>
  <si>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</si>
  <si>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</si>
  <si>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</si>
  <si>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</si>
  <si>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</si>
  <si>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</si>
  <si>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</si>
  <si>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</si>
  <si>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</si>
  <si>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</si>
  <si>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</si>
  <si>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</si>
  <si>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</si>
  <si>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</si>
  <si>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</si>
  <si>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</si>
  <si>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</si>
  <si>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</si>
  <si>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</si>
  <si>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</si>
  <si>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</si>
  <si>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</si>
  <si>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</si>
  <si>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</si>
  <si>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</si>
  <si>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</si>
  <si>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</si>
  <si>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</si>
  <si>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</si>
  <si>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</si>
  <si>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</si>
  <si>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</si>
  <si>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</si>
  <si>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</si>
  <si>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</si>
  <si>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</si>
  <si>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</si>
  <si>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</si>
  <si>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</si>
  <si>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</si>
  <si>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</si>
  <si>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</si>
  <si>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</si>
  <si>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</si>
  <si>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</si>
  <si>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</si>
  <si>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</si>
  <si>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</si>
  <si>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</si>
  <si>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</si>
  <si>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</si>
  <si>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</si>
  <si>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</si>
  <si>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</si>
  <si>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</si>
  <si>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</si>
  <si>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</si>
  <si>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</si>
  <si>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</si>
  <si>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</si>
  <si>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</si>
  <si>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</si>
  <si>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</si>
  <si>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</si>
  <si>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</si>
  <si>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</si>
  <si>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</si>
  <si>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</si>
  <si>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</si>
  <si>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</si>
  <si>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</si>
  <si>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</si>
  <si>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</si>
  <si>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</si>
  <si>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</si>
  <si>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</si>
  <si>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</si>
  <si>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</si>
  <si>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</si>
  <si>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</si>
  <si>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</si>
  <si>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</si>
  <si>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</si>
  <si>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</si>
  <si>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</si>
  <si>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</si>
  <si>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</si>
  <si>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</si>
  <si>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</si>
  <si>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</si>
  <si>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</si>
  <si>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</si>
  <si>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</si>
  <si>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</si>
  <si>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</si>
  <si>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</si>
  <si>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</si>
  <si>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</si>
  <si>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</si>
  <si>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</si>
  <si>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</si>
  <si>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</si>
  <si>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</si>
  <si>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</si>
  <si>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</si>
  <si>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</si>
  <si>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</si>
  <si>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</si>
  <si>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</si>
  <si>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</si>
  <si>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</si>
  <si>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</si>
  <si>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</si>
  <si>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</si>
  <si>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</si>
  <si>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</si>
  <si>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</si>
  <si>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</si>
  <si>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</si>
  <si>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</si>
  <si>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</si>
  <si>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</si>
  <si>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</si>
  <si>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</si>
  <si>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</si>
  <si>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</si>
  <si>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</si>
  <si>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</si>
  <si>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</si>
  <si>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</si>
  <si>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</si>
  <si>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</si>
  <si>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</si>
  <si>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</si>
  <si>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</si>
  <si>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</si>
  <si>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</si>
  <si>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</si>
  <si>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</si>
  <si>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</si>
  <si>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</si>
  <si>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</si>
  <si>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</si>
  <si>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</si>
  <si>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</si>
  <si>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</si>
  <si>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</si>
  <si>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</si>
  <si>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</si>
  <si>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</si>
  <si>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</si>
  <si>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</si>
  <si>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</si>
  <si>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</si>
  <si>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</si>
  <si>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</si>
  <si>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</si>
  <si>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</si>
  <si>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</si>
  <si>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</si>
  <si>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</si>
  <si>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</si>
  <si>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</si>
  <si>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</si>
  <si>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</si>
  <si>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</si>
  <si>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</si>
  <si>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</si>
  <si>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</si>
  <si>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</si>
  <si>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</si>
  <si>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</si>
  <si>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</si>
  <si>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</si>
  <si>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</si>
  <si>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</si>
  <si>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</si>
  <si>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</si>
  <si>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</si>
  <si>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</si>
  <si>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</si>
  <si>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</si>
  <si>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</si>
  <si>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</si>
  <si>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</si>
  <si>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</si>
  <si>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</si>
  <si>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</si>
  <si>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</si>
  <si>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</si>
  <si>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</si>
  <si>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</si>
  <si>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</si>
  <si>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</si>
  <si>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</si>
  <si>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</si>
  <si>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</si>
  <si>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</si>
  <si>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</si>
  <si>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</si>
  <si>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</si>
  <si>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</si>
  <si>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</si>
  <si>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</si>
  <si>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</si>
  <si>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</si>
  <si>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</si>
  <si>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</si>
  <si>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</si>
  <si>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</si>
  <si>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</si>
  <si>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</si>
  <si>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</si>
  <si>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</si>
  <si>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</si>
  <si>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</si>
  <si>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</si>
  <si>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</si>
  <si>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</si>
  <si>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</si>
  <si>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</si>
  <si>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</si>
  <si>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</si>
  <si>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</si>
  <si>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</si>
  <si>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</si>
  <si>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</si>
  <si>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</si>
  <si>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</si>
  <si>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</si>
  <si>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</si>
  <si>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</si>
  <si>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</si>
  <si>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</si>
  <si>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</si>
  <si>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</si>
  <si>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</si>
  <si>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</si>
  <si>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</si>
  <si>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</si>
  <si>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</si>
  <si>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</si>
  <si>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</si>
  <si>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</si>
  <si>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</si>
  <si>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</si>
  <si>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</si>
  <si>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</si>
  <si>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</si>
  <si>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</si>
  <si>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</si>
  <si>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</si>
  <si>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</si>
  <si>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</si>
  <si>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</si>
  <si>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</si>
  <si>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</si>
  <si>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</si>
  <si>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</si>
  <si>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</si>
  <si>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</si>
  <si>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</si>
  <si>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</si>
  <si>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</si>
  <si>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</si>
  <si>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</si>
  <si>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</si>
  <si>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</si>
  <si>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</si>
  <si>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</si>
  <si>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</si>
  <si>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</si>
  <si>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</si>
  <si>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</si>
  <si>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</si>
  <si>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</si>
  <si>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</si>
  <si>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</si>
  <si>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</si>
  <si>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</si>
  <si>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</si>
  <si>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</si>
  <si>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</si>
  <si>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</si>
  <si>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</si>
  <si>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</si>
  <si>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</si>
  <si>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</si>
  <si>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</si>
  <si>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</si>
  <si>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</si>
  <si>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</si>
  <si>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</si>
  <si>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</si>
  <si>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</si>
  <si>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</si>
  <si>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</si>
  <si>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</si>
  <si>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</si>
  <si>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</si>
  <si>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</si>
  <si>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</si>
  <si>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</si>
  <si>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</si>
  <si>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</si>
  <si>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</si>
  <si>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</si>
  <si>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</si>
  <si>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</si>
  <si>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</si>
  <si>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</si>
  <si>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</si>
  <si>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</si>
  <si>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</si>
  <si>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</si>
  <si>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</si>
  <si>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</si>
  <si>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</si>
  <si>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</si>
  <si>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</si>
  <si>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</si>
  <si>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</si>
  <si>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</si>
  <si>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</si>
  <si>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</si>
  <si>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</si>
  <si>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</si>
  <si>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</si>
  <si>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</si>
  <si>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</si>
  <si>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</si>
  <si>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</si>
  <si>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</si>
  <si>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</si>
  <si>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</si>
  <si>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</si>
  <si>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</si>
  <si>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</si>
  <si>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</si>
  <si>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</si>
  <si>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</si>
  <si>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</si>
  <si>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</si>
  <si>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</si>
  <si>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</si>
  <si>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</si>
  <si>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</si>
  <si>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</si>
  <si>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</si>
  <si>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</si>
  <si>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</si>
  <si>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</si>
  <si>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</si>
  <si>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</si>
  <si>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</si>
  <si>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</si>
  <si>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</si>
  <si>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</si>
  <si>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</si>
  <si>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</si>
  <si>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</si>
  <si>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</si>
  <si>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</si>
  <si>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</si>
  <si>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</si>
  <si>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</si>
  <si>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</si>
  <si>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</si>
  <si>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</si>
  <si>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</si>
  <si>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</si>
  <si>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</si>
  <si>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</si>
  <si>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</si>
  <si>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</si>
  <si>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</si>
  <si>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</si>
  <si>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</si>
  <si>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</si>
  <si>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</si>
  <si>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</si>
  <si>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</si>
  <si>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</si>
  <si>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</si>
  <si>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</si>
  <si>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</si>
  <si>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</si>
  <si>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</si>
  <si>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</si>
  <si>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</si>
  <si>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</si>
  <si>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</si>
  <si>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</si>
  <si>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</si>
  <si>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</si>
  <si>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</si>
  <si>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</si>
  <si>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</si>
  <si>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</si>
  <si>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</si>
  <si>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</si>
  <si>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</si>
  <si>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</si>
  <si>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</si>
  <si>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</si>
  <si>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</si>
  <si>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</si>
  <si>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</si>
  <si>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</si>
  <si>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</si>
  <si>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</si>
  <si>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</si>
  <si>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</si>
  <si>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</si>
  <si>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</si>
  <si>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</si>
  <si>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</si>
  <si>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</si>
  <si>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</si>
  <si>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</si>
  <si>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</si>
  <si>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</si>
  <si>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</si>
  <si>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</si>
  <si>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</si>
  <si>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</si>
  <si>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</si>
  <si>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</si>
  <si>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</si>
  <si>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</si>
  <si>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</si>
  <si>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</si>
  <si>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</si>
  <si>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</si>
  <si>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</si>
  <si>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</si>
  <si>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</si>
  <si>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</si>
  <si>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</si>
  <si>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</si>
  <si>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</si>
  <si>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</si>
  <si>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</si>
  <si>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</si>
  <si>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</si>
  <si>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</si>
  <si>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</si>
  <si>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</si>
  <si>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</si>
  <si>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</si>
  <si>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</si>
  <si>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</si>
  <si>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</si>
  <si>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</si>
  <si>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</si>
  <si>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</si>
  <si>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</si>
  <si>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</si>
  <si>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</si>
  <si>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</si>
  <si>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</si>
  <si>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</si>
  <si>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</si>
  <si>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</si>
  <si>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</si>
  <si>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</si>
  <si>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</si>
  <si>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</si>
  <si>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</si>
  <si>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</si>
  <si>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</si>
  <si>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</si>
  <si>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</si>
  <si>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</si>
  <si>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</si>
  <si>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</si>
  <si>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</si>
  <si>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</si>
  <si>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</si>
  <si>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</si>
  <si>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</si>
  <si>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</si>
  <si>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</si>
  <si>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</si>
  <si>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</si>
  <si>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</si>
  <si>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</si>
  <si>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</si>
  <si>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</si>
  <si>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</si>
  <si>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</si>
  <si>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</si>
  <si>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</si>
  <si>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</si>
  <si>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</si>
  <si>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</si>
  <si>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</si>
  <si>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</si>
  <si>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</si>
  <si>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</si>
  <si>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</si>
  <si>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</si>
  <si>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</si>
  <si>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</si>
  <si>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</si>
  <si>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</si>
  <si>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</si>
  <si>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</si>
  <si>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</si>
  <si>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</si>
  <si>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</si>
  <si>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</si>
  <si>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</si>
  <si>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</si>
  <si>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</si>
  <si>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</si>
  <si>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</si>
  <si>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</si>
  <si>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</si>
  <si>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</si>
  <si>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</si>
  <si>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</si>
  <si>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</si>
  <si>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</si>
  <si>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</si>
  <si>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</si>
  <si>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</si>
  <si>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</si>
  <si>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</si>
  <si>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</si>
  <si>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</si>
  <si>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</si>
  <si>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</si>
  <si>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</si>
  <si>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</si>
  <si>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</si>
  <si>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</si>
  <si>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</si>
  <si>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</si>
  <si>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</si>
  <si>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</si>
  <si>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</si>
  <si>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</si>
  <si>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</si>
  <si>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</si>
  <si>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</si>
  <si>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</si>
  <si>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</si>
  <si>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</si>
  <si>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</si>
  <si>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</si>
  <si>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</si>
  <si>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</si>
  <si>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</si>
  <si>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</si>
  <si>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</si>
  <si>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</si>
  <si>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</si>
  <si>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</si>
  <si>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</si>
  <si>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</si>
  <si>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</si>
  <si>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</si>
  <si>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</si>
  <si>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</si>
  <si>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</si>
  <si>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</si>
  <si>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</si>
  <si>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</si>
  <si>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</si>
  <si>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</si>
  <si>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</si>
  <si>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</si>
  <si>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</si>
  <si>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</si>
  <si>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</si>
  <si>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</si>
  <si>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</si>
  <si>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</si>
  <si>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</si>
  <si>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</si>
  <si>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</si>
  <si>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</si>
  <si>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</si>
  <si>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</si>
  <si>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</si>
  <si>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</si>
  <si>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</si>
  <si>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</si>
  <si>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</si>
  <si>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</si>
  <si>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</si>
  <si>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</si>
  <si>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</si>
  <si>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</si>
  <si>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</si>
  <si>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</si>
  <si>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</si>
  <si>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</si>
  <si>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</si>
  <si>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</si>
  <si>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</si>
  <si>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</si>
  <si>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</si>
  <si>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</si>
  <si>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</si>
  <si>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</si>
  <si>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</si>
  <si>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</si>
  <si>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</si>
  <si>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</si>
  <si>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</si>
  <si>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</si>
  <si>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</si>
  <si>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</si>
  <si>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</si>
  <si>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</si>
  <si>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</si>
  <si>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</si>
  <si>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</si>
  <si>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</si>
  <si>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</si>
  <si>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</si>
  <si>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</si>
  <si>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</si>
  <si>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</si>
  <si>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</si>
  <si>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</si>
  <si>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</si>
  <si>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</si>
  <si>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</si>
  <si>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</si>
  <si>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</si>
  <si>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</si>
  <si>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</si>
  <si>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</si>
  <si>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</si>
  <si>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</si>
  <si>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</si>
  <si>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</si>
  <si>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</si>
  <si>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</si>
  <si>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</si>
  <si>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</si>
  <si>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</si>
  <si>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</si>
  <si>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</si>
  <si>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</si>
  <si>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</si>
  <si>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</si>
  <si>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</si>
  <si>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</si>
  <si>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</si>
  <si>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</si>
  <si>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</si>
  <si>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</si>
  <si>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</si>
  <si>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</si>
  <si>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</si>
  <si>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</si>
  <si>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</si>
  <si>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</si>
  <si>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</si>
  <si>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</si>
  <si>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</si>
  <si>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</si>
  <si>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</si>
  <si>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</si>
  <si>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</si>
  <si>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</si>
  <si>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</si>
  <si>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</si>
  <si>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</si>
  <si>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</si>
  <si>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</si>
  <si>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</si>
  <si>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</si>
  <si>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</si>
  <si>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</si>
  <si>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</si>
  <si>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</si>
  <si>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</si>
  <si>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</si>
  <si>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</si>
  <si>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</si>
  <si>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</si>
  <si>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</si>
  <si>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</si>
  <si>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</si>
  <si>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</si>
  <si>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</si>
  <si>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</si>
  <si>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</si>
  <si>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</si>
  <si>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</si>
  <si>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</si>
  <si>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</si>
  <si>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</si>
  <si>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</si>
  <si>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</si>
  <si>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</si>
  <si>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</si>
  <si>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</si>
  <si>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</si>
  <si>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</si>
  <si>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</si>
  <si>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</si>
  <si>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</si>
  <si>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</si>
  <si>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</si>
  <si>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</si>
  <si>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</si>
  <si>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</si>
  <si>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</si>
  <si>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</si>
  <si>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</si>
  <si>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</si>
  <si>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</si>
  <si>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</si>
  <si>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</si>
  <si>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</si>
  <si>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</si>
  <si>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</si>
  <si>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</si>
  <si>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</si>
  <si>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</si>
  <si>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</si>
  <si>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</si>
  <si>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</si>
  <si>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</si>
  <si>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</si>
  <si>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</si>
  <si>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</si>
  <si>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</si>
  <si>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</si>
  <si>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</si>
  <si>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</si>
  <si>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</si>
  <si>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</si>
  <si>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</si>
  <si>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</si>
  <si>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</si>
  <si>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</si>
  <si>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</si>
  <si>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</si>
  <si>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</si>
  <si>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</si>
  <si>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</si>
  <si>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</si>
  <si>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</si>
  <si>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</si>
  <si>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</si>
  <si>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</si>
  <si>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</si>
  <si>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</si>
  <si>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</si>
  <si>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</si>
  <si>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</si>
  <si>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</si>
  <si>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</si>
  <si>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</si>
  <si>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</si>
  <si>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</si>
  <si>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</si>
  <si>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</si>
  <si>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</si>
  <si>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</si>
  <si>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</si>
  <si>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</si>
  <si>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</si>
  <si>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</si>
  <si>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</si>
  <si>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</si>
  <si>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</si>
  <si>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</si>
  <si>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</si>
  <si>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</si>
  <si>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</si>
  <si>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</si>
  <si>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</si>
  <si>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</si>
  <si>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</si>
  <si>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</si>
  <si>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</si>
  <si>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</si>
  <si>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</si>
  <si>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</si>
  <si>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</si>
  <si>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</si>
  <si>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</si>
  <si>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</si>
  <si>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</si>
  <si>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</si>
  <si>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</si>
  <si>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</si>
  <si>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</si>
  <si>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</si>
  <si>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</si>
  <si>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</si>
  <si>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</si>
  <si>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</si>
  <si>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</si>
  <si>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</si>
  <si>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</si>
  <si>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</si>
  <si>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</si>
  <si>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</si>
  <si>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</si>
  <si>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</si>
  <si>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</si>
  <si>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</si>
  <si>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</si>
  <si>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</si>
  <si>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</si>
  <si>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</si>
  <si>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</si>
  <si>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</si>
  <si>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</si>
  <si>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</si>
  <si>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</si>
  <si>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</si>
  <si>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</si>
  <si>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</si>
  <si>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</si>
  <si>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</si>
  <si>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</si>
  <si>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</si>
  <si>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</si>
  <si>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</si>
  <si>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</si>
  <si>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</si>
  <si>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</si>
  <si>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</si>
  <si>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</si>
  <si>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</si>
  <si>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</si>
  <si>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</si>
  <si>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</si>
  <si>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</si>
  <si>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</si>
  <si>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</si>
  <si>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</si>
  <si>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</si>
  <si>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</si>
  <si>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</si>
  <si>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</si>
  <si>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</si>
  <si>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</si>
  <si>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</si>
  <si>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</si>
  <si>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</si>
  <si>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</si>
  <si>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</si>
  <si>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</si>
  <si>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</si>
  <si>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</si>
  <si>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</si>
  <si>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</si>
  <si>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</si>
  <si>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</si>
  <si>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</si>
  <si>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</si>
  <si>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</si>
  <si>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</si>
  <si>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</si>
  <si>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</si>
  <si>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</si>
  <si>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</si>
  <si>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</si>
  <si>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</si>
  <si>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</si>
  <si>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</si>
  <si>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</si>
  <si>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</si>
  <si>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</si>
  <si>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</si>
  <si>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</si>
  <si>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</si>
  <si>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</si>
  <si>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</si>
  <si>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</si>
  <si>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</si>
  <si>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</si>
  <si>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</si>
  <si>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</si>
  <si>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</si>
  <si>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</si>
  <si>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</si>
  <si>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</si>
  <si>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</si>
  <si>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</si>
  <si>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</si>
  <si>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</si>
  <si>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</si>
  <si>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</si>
  <si>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</si>
  <si>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</si>
  <si>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</si>
  <si>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</si>
  <si>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</si>
  <si>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</si>
  <si>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</si>
  <si>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</si>
  <si>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</si>
  <si>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</si>
  <si>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</si>
  <si>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</si>
  <si>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</si>
  <si>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</si>
  <si>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</si>
  <si>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</si>
  <si>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</si>
  <si>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</si>
  <si>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</si>
  <si>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</si>
  <si>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</si>
  <si>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</si>
  <si>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</si>
  <si>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</si>
  <si>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</si>
  <si>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</si>
  <si>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</si>
  <si>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</si>
  <si>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</si>
  <si>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</si>
  <si>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</si>
  <si>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</si>
  <si>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</si>
  <si>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</si>
  <si>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</si>
  <si>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</si>
  <si>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</si>
  <si>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</si>
  <si>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</si>
  <si>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</si>
  <si>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</si>
  <si>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</si>
  <si>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</si>
  <si>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</si>
  <si>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</si>
  <si>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</si>
  <si>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</si>
  <si>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</si>
  <si>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</si>
  <si>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</si>
  <si>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</si>
  <si>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</si>
  <si>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</si>
  <si>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</si>
  <si>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</si>
  <si>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</si>
  <si>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</si>
  <si>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</si>
  <si>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</si>
  <si>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</si>
  <si>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</si>
  <si>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</si>
  <si>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</si>
  <si>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</si>
  <si>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</si>
  <si>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</si>
  <si>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</si>
  <si>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</si>
  <si>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</si>
  <si>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</si>
  <si>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</si>
  <si>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</si>
  <si>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</si>
  <si>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</si>
  <si>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</si>
  <si>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</si>
  <si>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</si>
  <si>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</si>
  <si>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</si>
  <si>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</si>
  <si>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</si>
  <si>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</si>
  <si>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</si>
  <si>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</si>
  <si>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</si>
  <si>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</si>
  <si>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</si>
  <si>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</si>
  <si>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</si>
  <si>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</si>
  <si>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</si>
  <si>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</si>
  <si>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</si>
  <si>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</si>
  <si>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</si>
  <si>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</si>
  <si>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</si>
  <si>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</si>
  <si>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</si>
  <si>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</si>
  <si>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</si>
  <si>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</si>
  <si>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</si>
  <si>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</si>
  <si>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</si>
  <si>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</si>
  <si>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</si>
  <si>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</si>
  <si>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</si>
  <si>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</si>
  <si>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</si>
  <si>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</si>
  <si>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</si>
  <si>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</si>
  <si>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</si>
  <si>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</si>
  <si>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</si>
  <si>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</si>
  <si>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</si>
  <si>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</si>
  <si>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</si>
  <si>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</si>
  <si>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</si>
  <si>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</si>
  <si>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</si>
  <si>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</si>
  <si>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</si>
  <si>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</si>
  <si>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</si>
  <si>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</si>
  <si>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</si>
  <si>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</si>
  <si>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</si>
  <si>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</si>
  <si>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</si>
  <si>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</si>
  <si>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</si>
  <si>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</si>
  <si>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</si>
  <si>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</si>
  <si>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</si>
  <si>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</si>
  <si>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</si>
  <si>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</si>
  <si>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</si>
  <si>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</si>
  <si>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</si>
  <si>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</si>
  <si>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</si>
  <si>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</si>
  <si>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</si>
  <si>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</si>
  <si>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</si>
  <si>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</si>
  <si>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</si>
  <si>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</si>
  <si>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</si>
  <si>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</si>
  <si>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</si>
  <si>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</si>
  <si>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</si>
  <si>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</si>
  <si>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</si>
  <si>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</si>
  <si>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</si>
  <si>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</si>
  <si>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</si>
  <si>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</si>
  <si>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</si>
  <si>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</si>
  <si>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</si>
  <si>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</si>
  <si>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</si>
  <si>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</si>
  <si>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</si>
  <si>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</si>
  <si>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</si>
  <si>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</si>
  <si>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</si>
  <si>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</si>
  <si>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</si>
  <si>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</si>
  <si>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</si>
  <si>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</si>
  <si>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</si>
  <si>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</si>
  <si>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</si>
  <si>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</si>
  <si>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</si>
  <si>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</si>
  <si>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</si>
  <si>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</si>
  <si>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</si>
  <si>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</si>
  <si>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</si>
  <si>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</si>
  <si>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</si>
  <si>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</si>
  <si>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</si>
  <si>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</si>
  <si>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</si>
  <si>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</si>
  <si>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</si>
  <si>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</si>
  <si>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</si>
  <si>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</si>
  <si>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</si>
  <si>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</si>
  <si>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</si>
  <si>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</si>
  <si>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</si>
  <si>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</si>
  <si>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</si>
  <si>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</si>
  <si>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</si>
  <si>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</si>
  <si>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</si>
  <si>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</si>
  <si>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</si>
  <si>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</si>
  <si>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</si>
  <si>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</si>
  <si>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</si>
  <si>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</si>
  <si>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</si>
  <si>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</si>
  <si>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</si>
  <si>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</si>
  <si>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</si>
  <si>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</si>
  <si>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</si>
  <si>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</si>
  <si>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</si>
  <si>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</si>
  <si>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</si>
  <si>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</si>
  <si>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</si>
  <si>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</si>
  <si>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</si>
  <si>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</si>
  <si>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</si>
  <si>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</si>
  <si>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</si>
  <si>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</si>
  <si>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</si>
  <si>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</si>
  <si>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</si>
  <si>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</si>
  <si>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</si>
  <si>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</si>
  <si>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</si>
  <si>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</si>
  <si>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</si>
  <si>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</si>
  <si>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</si>
  <si>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</si>
  <si>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</si>
  <si>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</si>
  <si>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</si>
  <si>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</si>
  <si>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</si>
  <si>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</si>
  <si>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</si>
  <si>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</si>
  <si>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</si>
  <si>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</si>
  <si>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</si>
  <si>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</si>
  <si>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</si>
  <si>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</si>
  <si>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</si>
  <si>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</si>
  <si>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</si>
  <si>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</si>
  <si>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</si>
  <si>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</si>
  <si>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</si>
  <si>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</si>
  <si>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</si>
  <si>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</si>
  <si>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</si>
  <si>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</si>
  <si>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</si>
  <si>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</si>
  <si>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</si>
  <si>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</si>
  <si>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</si>
  <si>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</si>
  <si>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</si>
  <si>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</si>
  <si>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</si>
  <si>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</si>
  <si>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</si>
  <si>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</si>
  <si>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</si>
  <si>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</si>
  <si>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</si>
  <si>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</si>
  <si>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</si>
  <si>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</si>
  <si>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</si>
  <si>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</si>
  <si>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</si>
  <si>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</si>
  <si>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</si>
  <si>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</si>
  <si>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</si>
  <si>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</si>
  <si>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</si>
  <si>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</si>
  <si>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</si>
  <si>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</si>
  <si>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</si>
  <si>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</si>
  <si>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</si>
  <si>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</si>
  <si>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</si>
  <si>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</si>
  <si>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</si>
  <si>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</si>
  <si>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</si>
  <si>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</si>
  <si>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</si>
  <si>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</si>
  <si>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</si>
  <si>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</si>
  <si>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</si>
  <si>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</si>
  <si>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</si>
  <si>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</si>
  <si>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</si>
  <si>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</si>
  <si>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</si>
  <si>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</si>
  <si>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</si>
  <si>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</si>
  <si>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</si>
  <si>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</si>
  <si>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</si>
  <si>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</si>
  <si>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</si>
  <si>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</si>
  <si>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</si>
  <si>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</si>
  <si>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</si>
  <si>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</si>
  <si>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</si>
  <si>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</si>
  <si>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</si>
  <si>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</si>
  <si>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</si>
  <si>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</si>
  <si>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</si>
  <si>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</si>
  <si>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</si>
  <si>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</si>
  <si>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</si>
  <si>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</si>
  <si>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</si>
  <si>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</si>
  <si>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</si>
  <si>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</si>
  <si>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</si>
  <si>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</si>
  <si>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</si>
  <si>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</si>
  <si>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</si>
  <si>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</si>
  <si>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</si>
  <si>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</si>
  <si>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</si>
  <si>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</si>
  <si>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</si>
  <si>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</si>
  <si>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</si>
  <si>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</si>
  <si>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</si>
  <si>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</si>
  <si>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</si>
  <si>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</si>
  <si>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</si>
  <si>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</si>
  <si>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</si>
  <si>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</si>
  <si>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</si>
  <si>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</si>
  <si>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</si>
  <si>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</si>
  <si>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</si>
  <si>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</si>
  <si>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</si>
  <si>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</si>
  <si>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</si>
  <si>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</si>
  <si>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</si>
  <si>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</si>
  <si>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</si>
  <si>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</si>
  <si>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</si>
  <si>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</si>
  <si>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</si>
  <si>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</si>
  <si>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</si>
  <si>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</si>
  <si>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</si>
  <si>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</si>
  <si>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</si>
  <si>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</si>
  <si>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</si>
  <si>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</si>
  <si>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</si>
  <si>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</si>
  <si>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</si>
  <si>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</si>
  <si>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</si>
  <si>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</si>
  <si>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</si>
  <si>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</si>
  <si>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</si>
  <si>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</si>
  <si>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</si>
  <si>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</si>
  <si>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</si>
  <si>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</si>
  <si>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</si>
  <si>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</si>
  <si>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</si>
  <si>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</si>
  <si>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</si>
  <si>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</si>
  <si>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</si>
  <si>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</si>
  <si>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</si>
  <si>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</si>
  <si>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</si>
  <si>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</si>
  <si>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</si>
  <si>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</si>
  <si>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</si>
  <si>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</si>
  <si>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</si>
  <si>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</si>
  <si>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</si>
  <si>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</si>
  <si>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</si>
  <si>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</si>
  <si>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</si>
  <si>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</si>
  <si>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</si>
  <si>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</si>
  <si>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</si>
  <si>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</si>
  <si>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</si>
  <si>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</si>
  <si>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</si>
  <si>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</si>
  <si>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</si>
  <si>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</si>
  <si>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</si>
  <si>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</si>
  <si>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</si>
  <si>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</si>
  <si>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</si>
  <si>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</si>
  <si>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</si>
  <si>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</si>
  <si>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</si>
  <si>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</si>
  <si>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</si>
  <si>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</si>
  <si>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</si>
  <si>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</si>
  <si>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</si>
  <si>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</si>
  <si>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</si>
  <si>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</si>
  <si>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</si>
  <si>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</si>
  <si>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</si>
  <si>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</si>
  <si>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</si>
  <si>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</si>
  <si>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</si>
  <si>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</si>
  <si>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</si>
  <si>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</si>
  <si>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</si>
  <si>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</si>
  <si>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</si>
  <si>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</si>
  <si>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</si>
  <si>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</si>
  <si>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</si>
  <si>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</si>
  <si>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</si>
  <si>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</si>
  <si>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</si>
  <si>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</si>
  <si>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</si>
  <si>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</si>
  <si>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</si>
  <si>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</si>
  <si>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</si>
  <si>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</si>
  <si>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</si>
  <si>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</si>
  <si>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</si>
  <si>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</si>
  <si>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</si>
  <si>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</si>
  <si>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</si>
  <si>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</si>
  <si>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</si>
  <si>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</si>
  <si>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</si>
  <si>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</si>
  <si>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</si>
  <si>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</si>
  <si>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</si>
  <si>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</si>
  <si>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</si>
  <si>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</si>
  <si>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</si>
  <si>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</si>
  <si>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</si>
  <si>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</si>
  <si>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</si>
  <si>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</si>
  <si>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</si>
  <si>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</si>
  <si>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</si>
  <si>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</si>
  <si>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</si>
  <si>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</si>
  <si>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</si>
  <si>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</si>
  <si>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</si>
  <si>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</si>
  <si>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</si>
  <si>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</si>
  <si>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</si>
  <si>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</si>
  <si>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</si>
  <si>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</si>
  <si>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</si>
  <si>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</si>
  <si>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</si>
  <si>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</si>
  <si>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</si>
  <si>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</si>
  <si>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</si>
  <si>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</si>
  <si>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</si>
  <si>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</si>
  <si>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</si>
  <si>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</si>
  <si>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</si>
  <si>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</si>
  <si>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</si>
  <si>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</si>
  <si>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</si>
  <si>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</si>
  <si>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</si>
  <si>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</si>
  <si>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</si>
  <si>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</si>
  <si>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</si>
  <si>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</si>
  <si>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</si>
  <si>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</si>
  <si>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</si>
  <si>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</si>
  <si>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</si>
  <si>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</si>
  <si>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</si>
  <si>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</si>
  <si>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</si>
  <si>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</si>
  <si>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</si>
  <si>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</si>
  <si>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</si>
  <si>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</si>
  <si>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</si>
  <si>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</si>
  <si>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</si>
  <si>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</si>
  <si>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</si>
  <si>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</si>
  <si>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</si>
  <si>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</si>
  <si>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</si>
  <si>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</si>
  <si>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</si>
  <si>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</si>
  <si>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</si>
  <si>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</si>
  <si>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</si>
  <si>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</si>
  <si>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</si>
  <si>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</si>
  <si>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</si>
  <si>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</si>
  <si>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</si>
  <si>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</si>
  <si>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</si>
  <si>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</si>
  <si>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</si>
  <si>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</si>
  <si>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</si>
  <si>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</si>
  <si>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</si>
  <si>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</si>
  <si>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</si>
  <si>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</si>
  <si>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</si>
  <si>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</si>
  <si>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</si>
  <si>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</si>
  <si>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</si>
  <si>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</si>
  <si>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</si>
  <si>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</si>
  <si>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</si>
  <si>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</si>
  <si>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</si>
  <si>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</si>
  <si>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</si>
  <si>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</si>
  <si>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</si>
  <si>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</si>
  <si>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</si>
  <si>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</si>
  <si>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</si>
  <si>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</si>
  <si>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</si>
  <si>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</si>
  <si>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</si>
  <si>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</si>
  <si>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</si>
  <si>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</si>
  <si>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</si>
  <si>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</si>
  <si>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</si>
  <si>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</si>
  <si>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</si>
  <si>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</si>
  <si>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</si>
  <si>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</si>
  <si>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</si>
  <si>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</si>
  <si>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</si>
  <si>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</si>
  <si>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</si>
  <si>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</si>
  <si>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</si>
  <si>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</si>
  <si>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</si>
  <si>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</si>
  <si>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</si>
  <si>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</si>
  <si>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</si>
  <si>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</si>
  <si>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</si>
  <si>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</si>
  <si>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</si>
  <si>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</si>
  <si>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</si>
  <si>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</si>
  <si>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</si>
  <si>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</si>
  <si>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</si>
  <si>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</si>
  <si>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</si>
  <si>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</si>
  <si>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</si>
  <si>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</si>
  <si>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</si>
  <si>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</si>
  <si>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</si>
  <si>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</si>
  <si>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</si>
  <si>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</si>
  <si>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</si>
  <si>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</si>
  <si>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</si>
  <si>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</si>
  <si>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</si>
  <si>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</si>
  <si>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</si>
  <si>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</si>
  <si>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</si>
  <si>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</si>
  <si>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</si>
  <si>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</si>
  <si>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</si>
  <si>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</si>
  <si>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</si>
  <si>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</si>
  <si>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</si>
  <si>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</si>
  <si>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</si>
  <si>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</si>
  <si>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</si>
  <si>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</si>
  <si>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</si>
  <si>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</si>
  <si>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</si>
  <si>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</si>
  <si>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</si>
  <si>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</si>
  <si>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</si>
  <si>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</si>
  <si>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</si>
  <si>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</si>
  <si>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</si>
  <si>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</si>
  <si>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</si>
  <si>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</si>
  <si>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</si>
  <si>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</si>
  <si>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</si>
  <si>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</si>
  <si>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</si>
  <si>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</si>
  <si>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</si>
  <si>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</si>
  <si>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</si>
  <si>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</si>
  <si>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</si>
  <si>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</si>
  <si>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</si>
  <si>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</si>
  <si>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</si>
  <si>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</si>
  <si>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</si>
  <si>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</si>
  <si>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</si>
  <si>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</si>
  <si>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</si>
  <si>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</si>
  <si>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</si>
  <si>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</si>
  <si>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</si>
  <si>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</si>
  <si>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</si>
  <si>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</si>
  <si>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</si>
  <si>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</si>
  <si>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</si>
  <si>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</si>
  <si>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</si>
  <si>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</si>
  <si>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</si>
  <si>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</si>
  <si>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</si>
  <si>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</si>
  <si>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</si>
  <si>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</si>
  <si>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</si>
  <si>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</si>
  <si>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</si>
  <si>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</si>
  <si>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</si>
  <si>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</si>
  <si>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</si>
  <si>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</si>
  <si>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</si>
  <si>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</si>
  <si>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</si>
  <si>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</si>
  <si>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</si>
  <si>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</si>
  <si>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</si>
  <si>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</si>
  <si>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</si>
  <si>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</si>
  <si>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</si>
  <si>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</si>
  <si>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</si>
  <si>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</si>
  <si>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</si>
  <si>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</si>
  <si>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</si>
  <si>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</si>
  <si>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</si>
  <si>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</si>
  <si>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</si>
  <si>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</si>
  <si>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</si>
  <si>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</si>
  <si>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</si>
  <si>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</si>
  <si>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</si>
  <si>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</si>
  <si>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</si>
  <si>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</si>
  <si>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</si>
  <si>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</si>
  <si>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</si>
  <si>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</si>
  <si>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</si>
  <si>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</si>
  <si>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</si>
  <si>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</si>
  <si>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</si>
  <si>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</si>
  <si>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</si>
  <si>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</si>
  <si>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</si>
  <si>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</si>
  <si>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</si>
  <si>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</si>
  <si>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</si>
  <si>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</si>
  <si>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</si>
  <si>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</si>
  <si>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</si>
  <si>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</si>
  <si>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</si>
  <si>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</si>
  <si>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</si>
  <si>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</si>
  <si>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</si>
  <si>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</si>
  <si>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</si>
  <si>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</si>
  <si>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</si>
  <si>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</si>
  <si>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</si>
  <si>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</si>
  <si>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</si>
  <si>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</si>
  <si>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</si>
  <si>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</si>
  <si>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</si>
  <si>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</si>
  <si>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</si>
  <si>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</si>
  <si>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</si>
  <si>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</si>
  <si>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</si>
  <si>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</si>
  <si>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</si>
  <si>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</si>
  <si>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</si>
  <si>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</si>
  <si>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</si>
  <si>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</si>
  <si>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</si>
  <si>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</si>
  <si>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</si>
  <si>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</si>
  <si>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</si>
  <si>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</si>
  <si>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</si>
  <si>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</si>
  <si>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</si>
  <si>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</si>
  <si>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</si>
  <si>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</si>
  <si>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</si>
  <si>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</si>
  <si>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</si>
  <si>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</si>
  <si>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</si>
  <si>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</si>
  <si>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</si>
  <si>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</si>
  <si>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</si>
  <si>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</si>
  <si>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</si>
  <si>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</si>
  <si>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</si>
  <si>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</si>
  <si>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</si>
  <si>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</si>
  <si>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</si>
  <si>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</si>
  <si>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</si>
  <si>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</si>
  <si>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</si>
  <si>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</si>
  <si>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</si>
  <si>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</si>
  <si>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</si>
  <si>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</si>
  <si>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</si>
  <si>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</si>
  <si>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</si>
  <si>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</si>
  <si>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</si>
  <si>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</si>
  <si>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</si>
  <si>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</si>
  <si>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</si>
  <si>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</si>
  <si>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</si>
  <si>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</si>
  <si>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</si>
  <si>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</si>
  <si>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</si>
  <si>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</si>
  <si>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</si>
  <si>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</si>
  <si>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</si>
  <si>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</si>
  <si>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</si>
  <si>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</si>
  <si>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</si>
  <si>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</si>
  <si>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</si>
  <si>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</si>
  <si>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</si>
  <si>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</si>
  <si>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</si>
  <si>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</si>
  <si>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</si>
  <si>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</si>
  <si>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</si>
  <si>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</si>
  <si>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</si>
  <si>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</si>
  <si>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</si>
  <si>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</si>
  <si>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</si>
  <si>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</si>
  <si>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</si>
  <si>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</si>
  <si>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</si>
  <si>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</si>
  <si>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</si>
  <si>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</si>
  <si>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</si>
  <si>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</si>
  <si>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</si>
  <si>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</si>
  <si>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</si>
  <si>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</si>
  <si>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</si>
  <si>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</si>
  <si>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</si>
  <si>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</si>
  <si>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</si>
  <si>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</si>
  <si>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</si>
  <si>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</si>
  <si>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</si>
  <si>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</si>
  <si>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</si>
  <si>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</si>
  <si>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</si>
  <si>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</si>
  <si>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</si>
  <si>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</si>
  <si>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</si>
  <si>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</si>
  <si>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</si>
  <si>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</si>
  <si>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</si>
  <si>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</si>
  <si>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</si>
  <si>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</si>
  <si>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</si>
  <si>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</si>
  <si>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</si>
  <si>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</si>
  <si>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</si>
  <si>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</si>
  <si>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</si>
  <si>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</si>
  <si>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</si>
  <si>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</si>
  <si>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</si>
  <si>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</si>
  <si>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</si>
  <si>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</si>
  <si>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</si>
  <si>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</si>
  <si>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</si>
  <si>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</si>
  <si>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</si>
  <si>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</si>
  <si>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</si>
  <si>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</si>
  <si>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</si>
  <si>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</si>
  <si>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</si>
  <si>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</si>
  <si>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</si>
  <si>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</si>
  <si>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</si>
  <si>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</si>
  <si>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</si>
  <si>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</si>
  <si>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</si>
  <si>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</si>
  <si>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</si>
  <si>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</si>
  <si>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</si>
  <si>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</si>
  <si>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</si>
  <si>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</si>
  <si>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</si>
  <si>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</si>
  <si>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</si>
  <si>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</si>
  <si>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</si>
  <si>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</si>
  <si>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</si>
  <si>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</si>
  <si>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</si>
  <si>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</si>
  <si>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</si>
  <si>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</si>
  <si>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</si>
  <si>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</si>
  <si>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</si>
  <si>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</si>
  <si>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</si>
  <si>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</si>
  <si>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</si>
  <si>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</si>
  <si>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</si>
  <si>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</si>
  <si>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</si>
  <si>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</si>
  <si>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</si>
  <si>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</si>
  <si>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</si>
  <si>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</si>
  <si>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</si>
  <si>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</si>
  <si>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</si>
  <si>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</si>
  <si>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</si>
  <si>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</si>
  <si>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</si>
  <si>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</si>
  <si>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</si>
  <si>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</si>
  <si>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</si>
  <si>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</si>
  <si>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</si>
  <si>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</si>
  <si>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</si>
  <si>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</si>
  <si>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</si>
  <si>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</si>
  <si>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</si>
  <si>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</si>
  <si>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</si>
  <si>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</si>
  <si>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</si>
  <si>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</si>
  <si>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</si>
  <si>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</si>
  <si>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</si>
  <si>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</si>
  <si>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</si>
  <si>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</si>
  <si>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</si>
  <si>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</si>
  <si>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</si>
  <si>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</si>
  <si>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</si>
  <si>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</si>
  <si>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</si>
  <si>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</si>
  <si>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</si>
  <si>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</si>
  <si>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</si>
  <si>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</si>
  <si>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</si>
  <si>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</si>
  <si>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</si>
  <si>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</si>
  <si>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</si>
  <si>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</si>
  <si>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</si>
  <si>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</si>
  <si>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</si>
  <si>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</si>
  <si>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</si>
  <si>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</si>
  <si>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</si>
  <si>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</si>
  <si>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</si>
  <si>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</si>
  <si>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</si>
  <si>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</si>
  <si>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</si>
  <si>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</si>
  <si>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</si>
  <si>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</si>
  <si>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</si>
  <si>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</si>
  <si>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</si>
  <si>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</si>
  <si>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</si>
  <si>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</si>
  <si>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</si>
  <si>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</si>
  <si>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</si>
  <si>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</si>
  <si>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</si>
  <si>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</si>
  <si>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</si>
  <si>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</si>
  <si>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</si>
  <si>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</si>
  <si>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</si>
  <si>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</si>
  <si>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</si>
  <si>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</si>
  <si>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</si>
  <si>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</si>
  <si>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</si>
  <si>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</si>
  <si>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</si>
  <si>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</si>
  <si>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</si>
  <si>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</si>
  <si>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</si>
  <si>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</si>
  <si>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</si>
  <si>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</si>
  <si>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</si>
  <si>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</si>
  <si>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</si>
  <si>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</si>
  <si>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</si>
  <si>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</si>
  <si>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</si>
  <si>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</si>
  <si>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</si>
  <si>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</si>
  <si>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</si>
  <si>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</si>
  <si>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</si>
  <si>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</si>
  <si>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</si>
  <si>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</si>
  <si>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</si>
  <si>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</si>
  <si>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</si>
  <si>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</si>
  <si>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</si>
  <si>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</si>
  <si>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</si>
  <si>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</si>
  <si>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</si>
  <si>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</si>
  <si>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</si>
  <si>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</si>
  <si>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</si>
  <si>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</si>
  <si>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</si>
  <si>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</si>
  <si>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</si>
  <si>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</si>
  <si>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</si>
  <si>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</si>
  <si>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</si>
  <si>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</si>
  <si>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</si>
  <si>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</si>
  <si>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</si>
  <si>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</si>
  <si>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</si>
  <si>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</si>
  <si>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</si>
  <si>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</si>
  <si>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</si>
  <si>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</si>
  <si>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</si>
  <si>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</si>
  <si>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</si>
  <si>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</si>
  <si>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</si>
  <si>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</si>
  <si>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</si>
  <si>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</si>
  <si>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</si>
  <si>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</si>
  <si>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</si>
  <si>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</si>
  <si>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</si>
  <si>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</si>
  <si>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</si>
  <si>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</si>
  <si>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</si>
  <si>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</si>
  <si>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</si>
  <si>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</si>
  <si>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</si>
  <si>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</si>
  <si>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</si>
  <si>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</si>
  <si>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</si>
  <si>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</si>
  <si>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</si>
  <si>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</si>
  <si>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</si>
  <si>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</si>
  <si>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</si>
  <si>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</si>
  <si>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</si>
  <si>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</si>
  <si>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</si>
  <si>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</si>
  <si>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</si>
  <si>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</si>
  <si>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</si>
  <si>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</si>
  <si>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</si>
  <si>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</si>
  <si>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</si>
  <si>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</si>
  <si>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</si>
  <si>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</si>
  <si>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</si>
  <si>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</si>
  <si>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</si>
  <si>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</si>
  <si>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</si>
  <si>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</si>
  <si>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</si>
  <si>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</si>
  <si>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</si>
  <si>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</si>
  <si>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</si>
  <si>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</si>
  <si>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</si>
  <si>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</si>
  <si>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</si>
  <si>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</si>
  <si>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</si>
  <si>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</si>
  <si>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</si>
  <si>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</si>
  <si>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</si>
  <si>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</si>
  <si>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</si>
  <si>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</si>
  <si>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</si>
  <si>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</si>
  <si>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</si>
  <si>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</si>
  <si>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</si>
  <si>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</si>
  <si>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</si>
  <si>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</si>
  <si>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</si>
  <si>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</si>
  <si>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</si>
  <si>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</si>
  <si>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</si>
  <si>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</si>
  <si>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</si>
  <si>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</si>
  <si>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</si>
  <si>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</si>
  <si>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</si>
  <si>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</si>
  <si>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</si>
  <si>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</si>
  <si>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</si>
  <si>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</si>
  <si>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</si>
  <si>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</si>
  <si>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</si>
  <si>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</si>
  <si>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</si>
  <si>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</si>
  <si>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</si>
  <si>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</si>
  <si>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</si>
  <si>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</si>
  <si>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</si>
  <si>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</si>
  <si>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</si>
  <si>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</si>
  <si>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</si>
  <si>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</si>
  <si>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</si>
  <si>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</si>
  <si>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</si>
  <si>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</si>
  <si>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</si>
  <si>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</si>
  <si>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</si>
  <si>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</si>
  <si>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</si>
  <si>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</si>
  <si>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</si>
  <si>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</si>
  <si>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</si>
  <si>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</si>
  <si>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</si>
  <si>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</si>
  <si>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</si>
  <si>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</si>
  <si>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</si>
  <si>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</si>
  <si>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</si>
  <si>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</si>
  <si>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</si>
  <si>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</si>
  <si>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</si>
  <si>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</si>
  <si>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</si>
  <si>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</si>
  <si>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</si>
  <si>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</si>
  <si>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</si>
  <si>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</si>
  <si>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</si>
  <si>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</si>
  <si>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</si>
  <si>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</si>
  <si>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</si>
  <si>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</si>
  <si>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</si>
  <si>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</si>
  <si>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</si>
  <si>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</si>
  <si>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</si>
  <si>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</si>
  <si>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</si>
  <si>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</si>
  <si>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</si>
  <si>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</si>
  <si>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</si>
  <si>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</si>
  <si>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</si>
  <si>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</si>
  <si>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</si>
  <si>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</si>
  <si>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</si>
  <si>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</si>
  <si>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</si>
  <si>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</si>
  <si>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</si>
  <si>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</si>
  <si>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</si>
  <si>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</si>
  <si>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</si>
  <si>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</si>
  <si>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</si>
  <si>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</si>
  <si>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</si>
  <si>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</si>
  <si>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</si>
  <si>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</si>
  <si>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</si>
  <si>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</si>
  <si>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</si>
  <si>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</si>
  <si>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</si>
  <si>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</si>
  <si>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</si>
  <si>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</si>
  <si>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</si>
  <si>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</si>
  <si>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</si>
  <si>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</si>
  <si>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</si>
  <si>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</si>
  <si>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</si>
  <si>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</si>
  <si>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</si>
  <si>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</si>
  <si>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</si>
  <si>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</si>
  <si>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</si>
  <si>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</si>
  <si>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</si>
  <si>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</si>
  <si>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</si>
  <si>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</si>
  <si>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</si>
  <si>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</si>
  <si>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</si>
  <si>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</si>
  <si>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</si>
  <si>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</si>
  <si>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</si>
  <si>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</si>
  <si>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</si>
  <si>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</si>
  <si>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</si>
  <si>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</si>
  <si>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</si>
  <si>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</si>
  <si>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</si>
  <si>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</si>
  <si>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</si>
  <si>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</si>
  <si>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</si>
  <si>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</si>
  <si>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</si>
  <si>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</si>
  <si>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</si>
  <si>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</si>
  <si>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</si>
  <si>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</si>
  <si>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</si>
  <si>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</si>
  <si>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</si>
  <si>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</si>
  <si>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</si>
  <si>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</si>
  <si>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</si>
  <si>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</si>
  <si>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</si>
  <si>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</si>
  <si>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</si>
  <si>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</si>
  <si>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</si>
  <si>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</si>
  <si>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</si>
  <si>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</si>
  <si>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</si>
  <si>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</si>
  <si>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</si>
  <si>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</si>
  <si>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</si>
  <si>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</si>
  <si>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</si>
  <si>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</si>
  <si>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</si>
  <si>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</si>
  <si>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</si>
  <si>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</si>
  <si>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</si>
  <si>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</si>
  <si>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</si>
  <si>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</si>
  <si>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</si>
  <si>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</si>
  <si>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</si>
  <si>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</si>
  <si>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</si>
  <si>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</si>
  <si>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</si>
  <si>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</si>
  <si>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</si>
  <si>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</si>
  <si>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</si>
  <si>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</si>
  <si>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</si>
  <si>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</si>
  <si>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</si>
  <si>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</si>
  <si>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</si>
  <si>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</si>
  <si>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</si>
  <si>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</si>
  <si>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</si>
  <si>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</si>
  <si>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</si>
  <si>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</si>
  <si>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</si>
  <si>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</si>
  <si>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</si>
  <si>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</si>
  <si>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</si>
  <si>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</si>
  <si>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</si>
  <si>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</si>
  <si>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</si>
  <si>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</si>
  <si>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</si>
  <si>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</si>
  <si>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</si>
  <si>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</si>
  <si>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</si>
  <si>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</si>
  <si>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</si>
  <si>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</si>
  <si>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</si>
  <si>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</si>
  <si>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</si>
  <si>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</si>
  <si>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</si>
  <si>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</si>
  <si>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</si>
  <si>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</si>
  <si>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</si>
  <si>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</si>
  <si>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</si>
  <si>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</si>
  <si>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</si>
  <si>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</si>
  <si>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</si>
  <si>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</si>
  <si>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</si>
  <si>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</si>
  <si>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</si>
  <si>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</si>
  <si>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</si>
  <si>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</si>
  <si>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</si>
  <si>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</si>
  <si>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</si>
  <si>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</si>
  <si>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</si>
  <si>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</si>
  <si>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</si>
  <si>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</si>
  <si>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</si>
  <si>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</si>
  <si>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</si>
  <si>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</si>
  <si>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</si>
  <si>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</si>
  <si>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</si>
  <si>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</si>
  <si>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</si>
  <si>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</si>
  <si>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</si>
  <si>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</si>
  <si>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</si>
  <si>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</si>
  <si>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</si>
  <si>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</si>
  <si>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</si>
  <si>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</si>
  <si>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</si>
  <si>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</si>
  <si>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</si>
  <si>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</si>
  <si>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</si>
  <si>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</si>
  <si>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</si>
  <si>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</si>
  <si>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</si>
  <si>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</si>
  <si>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</si>
  <si>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</si>
  <si>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</si>
  <si>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</si>
  <si>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</si>
  <si>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</si>
  <si>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</si>
  <si>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</si>
  <si>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</si>
  <si>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</si>
  <si>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</si>
  <si>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</si>
  <si>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</si>
  <si>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</si>
  <si>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</si>
  <si>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</si>
  <si>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</si>
  <si>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</si>
  <si>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</si>
  <si>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</si>
  <si>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</si>
  <si>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</si>
  <si>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</si>
  <si>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</si>
  <si>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</si>
  <si>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</si>
  <si>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</si>
  <si>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</si>
  <si>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</si>
  <si>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</si>
  <si>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</si>
  <si>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</si>
  <si>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</si>
  <si>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</si>
  <si>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</si>
  <si>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</si>
  <si>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</si>
  <si>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</si>
  <si>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</si>
  <si>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</si>
  <si>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</si>
  <si>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</si>
  <si>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</si>
  <si>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</si>
  <si>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</si>
  <si>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</si>
  <si>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</si>
  <si>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</si>
  <si>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</si>
  <si>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</si>
  <si>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</si>
  <si>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</si>
  <si>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</si>
  <si>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</si>
  <si>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</si>
  <si>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</si>
  <si>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</si>
  <si>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</si>
  <si>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</si>
  <si>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</si>
  <si>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</si>
  <si>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</si>
  <si>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</si>
  <si>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</si>
  <si>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</si>
  <si>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</si>
  <si>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</si>
  <si>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</si>
  <si>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</si>
  <si>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</si>
  <si>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</si>
  <si>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</si>
  <si>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</si>
  <si>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</si>
  <si>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</si>
  <si>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</si>
  <si>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</si>
  <si>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</si>
  <si>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</si>
  <si>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</si>
  <si>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</si>
  <si>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</si>
  <si>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</si>
  <si>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</si>
  <si>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</si>
  <si>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</si>
  <si>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</si>
  <si>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</si>
  <si>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</si>
  <si>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</si>
  <si>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</si>
  <si>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</si>
  <si>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</si>
  <si>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</si>
  <si>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</si>
  <si>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</si>
  <si>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</si>
  <si>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</si>
  <si>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</si>
  <si>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</si>
  <si>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</si>
  <si>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</si>
  <si>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</si>
  <si>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</si>
  <si>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</si>
  <si>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</si>
  <si>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</si>
  <si>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</si>
  <si>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</si>
  <si>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</si>
  <si>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</si>
  <si>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</si>
  <si>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</si>
  <si>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</si>
  <si>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</si>
  <si>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</si>
  <si>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</si>
  <si>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</si>
  <si>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</si>
  <si>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</si>
  <si>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</si>
  <si>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</si>
  <si>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</si>
  <si>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</si>
  <si>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</si>
  <si>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</si>
  <si>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</si>
  <si>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</si>
  <si>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</si>
  <si>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</si>
  <si>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</si>
  <si>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</si>
  <si>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</si>
  <si>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</si>
  <si>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</si>
  <si>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</si>
  <si>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</si>
  <si>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</si>
  <si>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</si>
  <si>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</si>
  <si>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</si>
  <si>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</si>
  <si>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</si>
  <si>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</si>
  <si>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</si>
  <si>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</si>
  <si>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</si>
  <si>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</si>
  <si>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</si>
  <si>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</si>
  <si>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</si>
  <si>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</si>
  <si>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</si>
  <si>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</si>
  <si>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</si>
  <si>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</si>
  <si>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</si>
  <si>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</si>
  <si>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</si>
  <si>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</si>
  <si>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</si>
  <si>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</si>
  <si>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</si>
  <si>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</si>
  <si>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</si>
  <si>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</si>
  <si>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</si>
  <si>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</si>
  <si>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</si>
  <si>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</si>
  <si>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</si>
  <si>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</si>
  <si>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</si>
  <si>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</si>
  <si>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</si>
  <si>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</si>
  <si>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</si>
  <si>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</si>
  <si>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</si>
  <si>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</si>
  <si>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</si>
  <si>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</si>
  <si>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</si>
  <si>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</si>
  <si>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</si>
  <si>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</si>
  <si>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</si>
  <si>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</si>
  <si>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</si>
  <si>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</si>
  <si>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</si>
  <si>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</si>
  <si>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</si>
  <si>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</si>
  <si>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</si>
  <si>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</si>
  <si>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</si>
  <si>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</si>
  <si>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</si>
  <si>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</si>
  <si>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</si>
  <si>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</si>
  <si>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</si>
  <si>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</si>
  <si>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</si>
  <si>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</si>
  <si>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</si>
  <si>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</si>
  <si>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</si>
  <si>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</si>
  <si>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</si>
  <si>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</si>
  <si>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</si>
  <si>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</si>
  <si>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</si>
  <si>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</si>
  <si>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</si>
  <si>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</si>
  <si>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</si>
  <si>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</si>
  <si>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</si>
  <si>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</si>
  <si>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</si>
  <si>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</si>
  <si>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</si>
  <si>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</si>
  <si>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</si>
  <si>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</si>
  <si>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</si>
  <si>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</si>
  <si>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</si>
  <si>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</si>
  <si>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</si>
  <si>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</si>
  <si>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</si>
  <si>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</si>
  <si>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</si>
  <si>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</si>
  <si>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</si>
  <si>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</si>
  <si>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</si>
  <si>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</si>
  <si>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</si>
  <si>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</si>
  <si>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</si>
  <si>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</si>
  <si>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</si>
  <si>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</si>
  <si>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</si>
  <si>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</si>
  <si>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</si>
  <si>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</si>
  <si>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</si>
  <si>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</si>
  <si>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</si>
  <si>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</si>
  <si>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</si>
  <si>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</si>
  <si>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</si>
  <si>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</si>
  <si>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</si>
  <si>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</si>
  <si>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</si>
  <si>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</si>
  <si>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</si>
  <si>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</si>
  <si>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</si>
  <si>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</si>
  <si>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</si>
  <si>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</si>
  <si>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</si>
  <si>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</si>
  <si>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</si>
  <si>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</si>
  <si>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</si>
  <si>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</si>
  <si>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</si>
  <si>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</si>
  <si>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</si>
  <si>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</si>
  <si>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</si>
  <si>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</si>
  <si>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</si>
  <si>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</si>
  <si>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</si>
  <si>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</si>
  <si>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</si>
  <si>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</si>
  <si>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</si>
  <si>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</si>
  <si>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</si>
  <si>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</si>
  <si>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</si>
  <si>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</si>
  <si>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</si>
  <si>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</si>
  <si>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</si>
  <si>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</si>
  <si>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</si>
  <si>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</si>
  <si>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</si>
  <si>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</si>
  <si>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</si>
  <si>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</si>
  <si>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</si>
  <si>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</si>
  <si>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</si>
  <si>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</si>
  <si>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</si>
  <si>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</si>
  <si>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</si>
  <si>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</si>
  <si>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</si>
  <si>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</si>
  <si>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</si>
  <si>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</si>
  <si>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</si>
  <si>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</si>
  <si>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</si>
  <si>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</si>
  <si>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</si>
  <si>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</si>
  <si>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</si>
  <si>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</si>
  <si>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</si>
  <si>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</si>
  <si>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</si>
  <si>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</si>
  <si>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</si>
  <si>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</si>
  <si>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</si>
  <si>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</si>
  <si>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</si>
  <si>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</si>
  <si>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</si>
  <si>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</si>
  <si>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</si>
  <si>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</si>
  <si>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</si>
  <si>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</si>
  <si>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</si>
  <si>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</si>
  <si>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</si>
  <si>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</si>
  <si>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</si>
  <si>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</si>
  <si>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</si>
  <si>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</si>
  <si>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</si>
  <si>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</si>
  <si>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</si>
  <si>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</si>
  <si>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</si>
  <si>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</si>
  <si>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</si>
  <si>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</si>
  <si>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</si>
  <si>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</si>
  <si>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</si>
  <si>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</si>
  <si>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</si>
  <si>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</si>
  <si>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</si>
  <si>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</si>
  <si>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</si>
  <si>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</si>
  <si>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</si>
  <si>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</si>
  <si>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</si>
  <si>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</si>
  <si>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</si>
  <si>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</si>
  <si>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</si>
  <si>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</si>
  <si>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</si>
  <si>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</si>
  <si>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</si>
  <si>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</si>
  <si>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</si>
  <si>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</si>
  <si>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</si>
  <si>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</si>
  <si>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</si>
  <si>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</si>
  <si>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</si>
  <si>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</si>
  <si>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</si>
  <si>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</si>
  <si>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</si>
  <si>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</si>
  <si>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</si>
  <si>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</si>
  <si>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</si>
  <si>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</si>
  <si>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</si>
  <si>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</si>
  <si>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</si>
  <si>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</si>
  <si>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</si>
  <si>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</si>
  <si>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</si>
  <si>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</si>
  <si>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</si>
  <si>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</si>
  <si>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</si>
  <si>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</si>
  <si>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</si>
  <si>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</si>
  <si>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</si>
  <si>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</si>
  <si>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</si>
  <si>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</si>
  <si>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</si>
  <si>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</si>
  <si>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</si>
  <si>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</si>
  <si>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</si>
  <si>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</si>
  <si>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</si>
  <si>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</si>
  <si>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</si>
  <si>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</si>
  <si>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</si>
  <si>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</si>
  <si>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</si>
  <si>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</si>
  <si>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</si>
  <si>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</si>
  <si>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</si>
  <si>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</si>
  <si>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</si>
  <si>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</si>
  <si>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</si>
  <si>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</si>
  <si>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</si>
  <si>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</si>
  <si>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</si>
  <si>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</si>
  <si>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</si>
  <si>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</si>
  <si>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</si>
  <si>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</si>
  <si>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</si>
  <si>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</si>
  <si>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</si>
  <si>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</si>
  <si>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</si>
  <si>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</si>
  <si>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</si>
  <si>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</si>
  <si>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</si>
  <si>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</si>
  <si>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</si>
  <si>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</si>
  <si>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</si>
  <si>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</si>
  <si>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</si>
  <si>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</si>
  <si>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</si>
  <si>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</si>
  <si>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</si>
  <si>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</si>
  <si>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</si>
  <si>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</si>
  <si>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</si>
  <si>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</si>
  <si>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</si>
  <si>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</si>
  <si>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</si>
  <si>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</si>
  <si>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</si>
  <si>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</si>
  <si>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</si>
  <si>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</si>
  <si>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</si>
  <si>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</si>
  <si>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</si>
  <si>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</si>
  <si>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</si>
  <si>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</si>
  <si>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</si>
  <si>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</si>
  <si>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</si>
  <si>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</si>
  <si>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</si>
  <si>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</si>
  <si>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</si>
  <si>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</si>
  <si>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</si>
  <si>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</si>
  <si>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</si>
  <si>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</si>
  <si>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</si>
  <si>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</si>
  <si>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</si>
  <si>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</si>
  <si>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</si>
  <si>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</si>
  <si>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</si>
  <si>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</si>
  <si>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</si>
  <si>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</si>
  <si>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</si>
  <si>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</si>
  <si>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</si>
  <si>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</si>
  <si>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</si>
  <si>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</si>
  <si>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</si>
  <si>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</si>
  <si>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</si>
  <si>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</si>
  <si>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</si>
  <si>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</si>
  <si>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</si>
  <si>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</si>
  <si>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</si>
  <si>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</si>
  <si>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</si>
  <si>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</si>
  <si>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</si>
  <si>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</si>
  <si>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</si>
  <si>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</si>
  <si>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</si>
  <si>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</si>
  <si>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</si>
  <si>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</si>
  <si>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</si>
  <si>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</si>
  <si>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</si>
  <si>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</si>
  <si>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</si>
  <si>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</si>
  <si>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</si>
  <si>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</si>
  <si>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</si>
  <si>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</si>
  <si>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</si>
  <si>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</si>
  <si>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</si>
  <si>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</si>
  <si>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</si>
  <si>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</si>
  <si>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</si>
  <si>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</si>
  <si>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</si>
  <si>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</si>
  <si>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</si>
  <si>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</si>
  <si>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</si>
  <si>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</si>
  <si>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</si>
  <si>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</si>
  <si>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</si>
  <si>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</si>
  <si>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</si>
  <si>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</si>
  <si>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</si>
  <si>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</si>
  <si>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</si>
  <si>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</si>
  <si>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</si>
  <si>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</si>
  <si>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</si>
  <si>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</si>
  <si>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</si>
  <si>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</si>
  <si>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</si>
  <si>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</si>
  <si>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</si>
  <si>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</si>
  <si>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</si>
  <si>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</si>
  <si>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</si>
  <si>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</si>
  <si>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</si>
  <si>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</si>
  <si>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</si>
  <si>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</si>
  <si>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</si>
  <si>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</si>
  <si>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</si>
  <si>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</si>
  <si>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</si>
  <si>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</si>
  <si>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</si>
  <si>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</si>
  <si>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</si>
  <si>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</si>
  <si>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</si>
  <si>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</si>
  <si>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</si>
  <si>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</si>
  <si>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</si>
  <si>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</si>
  <si>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</si>
  <si>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</si>
  <si>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</si>
  <si>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</si>
  <si>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</si>
  <si>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</si>
  <si>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</si>
  <si>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</si>
  <si>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</si>
  <si>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</si>
  <si>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</si>
  <si>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</si>
  <si>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</si>
  <si>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</si>
  <si>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</si>
  <si>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</si>
  <si>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</si>
  <si>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</si>
  <si>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</si>
  <si>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</si>
  <si>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</si>
  <si>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</si>
  <si>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</si>
  <si>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</si>
  <si>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</si>
  <si>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</si>
  <si>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</si>
  <si>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</si>
  <si>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</si>
  <si>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</si>
  <si>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</si>
  <si>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</si>
  <si>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</si>
  <si>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</si>
  <si>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</si>
  <si>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</si>
  <si>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</si>
  <si>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</si>
  <si>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</si>
  <si>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</si>
  <si>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</si>
  <si>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</si>
  <si>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</si>
  <si>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</si>
  <si>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</si>
  <si>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</si>
  <si>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</si>
  <si>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</si>
  <si>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</si>
  <si>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</si>
  <si>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</si>
  <si>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</si>
  <si>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</si>
  <si>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</si>
  <si>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</si>
  <si>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</si>
  <si>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</si>
  <si>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</si>
  <si>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</si>
  <si>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</si>
  <si>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</si>
  <si>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</si>
  <si>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</si>
  <si>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</si>
  <si>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</si>
  <si>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</si>
  <si>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</si>
  <si>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</si>
  <si>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</si>
  <si>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</si>
  <si>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</si>
  <si>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</si>
  <si>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</si>
  <si>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</si>
  <si>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</si>
  <si>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</si>
  <si>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</si>
  <si>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</si>
  <si>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</si>
  <si>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</si>
  <si>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</si>
  <si>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</si>
  <si>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</si>
  <si>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</si>
  <si>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</si>
  <si>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</si>
  <si>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</si>
  <si>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</si>
  <si>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</si>
  <si>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</si>
  <si>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</si>
  <si>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</si>
  <si>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</si>
  <si>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</si>
  <si>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</si>
  <si>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</si>
  <si>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</si>
  <si>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</si>
  <si>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</si>
  <si>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</si>
  <si>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</si>
  <si>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</si>
  <si>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</si>
  <si>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</si>
  <si>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</si>
  <si>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</si>
  <si>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</si>
  <si>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</si>
  <si>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</si>
  <si>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</si>
  <si>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</si>
  <si>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</si>
  <si>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</si>
  <si>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</si>
  <si>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</si>
  <si>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</si>
  <si>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</si>
  <si>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</si>
  <si>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</si>
  <si>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</si>
  <si>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</si>
  <si>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</si>
  <si>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</si>
  <si>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</si>
  <si>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</si>
  <si>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</si>
  <si>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</si>
  <si>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</si>
  <si>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</si>
  <si>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</si>
  <si>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</si>
  <si>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</si>
  <si>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</si>
  <si>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</si>
  <si>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</si>
  <si>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</si>
  <si>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</si>
  <si>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</si>
  <si>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</si>
  <si>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</si>
  <si>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</si>
  <si>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</si>
  <si>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</si>
  <si>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</si>
  <si>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</si>
  <si>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</si>
  <si>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</si>
  <si>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</si>
  <si>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</si>
  <si>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</si>
  <si>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</si>
  <si>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</si>
  <si>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</si>
  <si>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</si>
  <si>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</si>
  <si>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</si>
  <si>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</si>
  <si>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</si>
  <si>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</si>
  <si>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</si>
  <si>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</si>
  <si>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</si>
  <si>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</si>
  <si>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</si>
  <si>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</si>
  <si>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</si>
  <si>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</si>
  <si>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</si>
  <si>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</si>
  <si>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</si>
  <si>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</si>
  <si>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</si>
  <si>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</si>
  <si>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</si>
  <si>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</si>
  <si>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</si>
  <si>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</si>
  <si>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</si>
  <si>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</si>
  <si>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</si>
  <si>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</si>
  <si>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</si>
  <si>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</si>
  <si>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</si>
  <si>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</si>
  <si>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</si>
  <si>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</si>
  <si>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</si>
  <si>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</si>
  <si>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</si>
  <si>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</si>
  <si>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</si>
  <si>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</si>
  <si>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</si>
  <si>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</si>
  <si>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</si>
  <si>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</si>
  <si>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</si>
  <si>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</si>
  <si>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</si>
  <si>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</si>
  <si>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</si>
  <si>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</si>
  <si>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</si>
  <si>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</si>
  <si>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</si>
  <si>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</si>
  <si>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</si>
  <si>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</si>
  <si>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</si>
  <si>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</si>
  <si>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</si>
  <si>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</si>
  <si>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</si>
  <si>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</si>
  <si>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</si>
  <si>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</si>
  <si>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</si>
  <si>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</si>
  <si>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</si>
  <si>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</si>
  <si>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</si>
  <si>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</si>
  <si>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</si>
  <si>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</si>
  <si>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</si>
  <si>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</si>
  <si>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</si>
  <si>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</si>
  <si>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</si>
  <si>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</si>
  <si>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</si>
  <si>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</si>
  <si>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</si>
  <si>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</si>
  <si>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</si>
  <si>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</si>
  <si>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</si>
  <si>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</si>
  <si>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</si>
  <si>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</si>
  <si>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</si>
  <si>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</si>
  <si>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</si>
  <si>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</si>
  <si>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</si>
  <si>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</si>
  <si>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</si>
  <si>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</si>
  <si>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</si>
  <si>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</si>
  <si>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</si>
  <si>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</si>
  <si>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</si>
  <si>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</si>
  <si>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</si>
  <si>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</si>
  <si>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</si>
  <si>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</si>
  <si>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</si>
  <si>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</si>
  <si>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</si>
  <si>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</si>
  <si>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</si>
  <si>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</si>
  <si>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</si>
  <si>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</si>
  <si>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</si>
  <si>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</si>
  <si>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</si>
  <si>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</si>
  <si>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</si>
  <si>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</si>
  <si>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</si>
  <si>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</si>
  <si>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</si>
  <si>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</si>
  <si>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</si>
  <si>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</si>
  <si>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</si>
  <si>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</si>
  <si>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</si>
  <si>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</si>
  <si>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</si>
  <si>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</si>
  <si>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</si>
  <si>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</si>
  <si>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</si>
  <si>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</si>
  <si>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</si>
  <si>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</si>
  <si>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</si>
  <si>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</si>
  <si>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</si>
  <si>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</si>
  <si>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</si>
  <si>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</si>
  <si>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</si>
  <si>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</si>
  <si>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</si>
  <si>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</si>
  <si>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</si>
  <si>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</si>
  <si>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</si>
  <si>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</si>
  <si>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</si>
  <si>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</si>
  <si>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</si>
  <si>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</si>
  <si>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</si>
  <si>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</si>
  <si>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</si>
  <si>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</si>
  <si>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</si>
  <si>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</si>
  <si>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</si>
  <si>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</si>
  <si>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</si>
  <si>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</si>
  <si>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</si>
  <si>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</si>
  <si>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</si>
  <si>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</si>
  <si>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</si>
  <si>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</si>
  <si>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</si>
  <si>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</si>
  <si>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</si>
  <si>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</si>
  <si>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</si>
  <si>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</si>
  <si>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</si>
  <si>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</si>
  <si>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</si>
  <si>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</si>
  <si>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</si>
  <si>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</si>
  <si>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</si>
  <si>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</si>
  <si>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</si>
  <si>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</si>
  <si>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</si>
  <si>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</si>
  <si>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</si>
  <si>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</si>
  <si>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</si>
  <si>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</si>
  <si>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</si>
  <si>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</si>
  <si>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</si>
  <si>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</si>
  <si>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</si>
  <si>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</si>
  <si>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</si>
  <si>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</si>
  <si>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</si>
  <si>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</si>
  <si>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</si>
  <si>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</si>
  <si>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</si>
  <si>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</si>
  <si>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</si>
  <si>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</si>
  <si>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</si>
  <si>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</si>
  <si>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</si>
  <si>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</si>
  <si>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</si>
  <si>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</si>
  <si>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</si>
  <si>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</si>
  <si>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</si>
  <si>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</si>
  <si>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</si>
  <si>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</si>
  <si>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</si>
  <si>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</si>
  <si>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</si>
  <si>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</si>
  <si>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</si>
  <si>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</si>
  <si>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</si>
  <si>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</si>
  <si>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</si>
  <si>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</si>
  <si>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</si>
  <si>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</si>
  <si>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</si>
  <si>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</si>
  <si>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</si>
  <si>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</si>
  <si>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</si>
  <si>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</si>
  <si>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</si>
  <si>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</si>
  <si>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</si>
  <si>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</si>
  <si>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</si>
  <si>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</si>
  <si>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</si>
  <si>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</si>
  <si>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</si>
  <si>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</si>
  <si>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</si>
  <si>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</si>
  <si>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</si>
  <si>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</si>
  <si>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</si>
  <si>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</si>
  <si>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</si>
  <si>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</si>
  <si>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</si>
  <si>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</si>
  <si>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</si>
  <si>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</si>
  <si>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</si>
  <si>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</si>
  <si>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</si>
  <si>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</si>
  <si>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</si>
  <si>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</si>
  <si>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</si>
  <si>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</si>
  <si>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</si>
  <si>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</si>
  <si>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</si>
  <si>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</si>
  <si>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</si>
  <si>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</si>
  <si>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</si>
  <si>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</si>
  <si>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</si>
  <si>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</si>
  <si>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</si>
  <si>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</si>
  <si>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</si>
  <si>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</si>
  <si>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</si>
  <si>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</si>
  <si>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</si>
  <si>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</si>
  <si>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</si>
  <si>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</si>
  <si>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</si>
  <si>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</si>
  <si>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</si>
  <si>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</si>
  <si>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</si>
  <si>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</si>
  <si>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</si>
  <si>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</si>
  <si>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</si>
  <si>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</si>
  <si>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</si>
  <si>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</si>
  <si>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</si>
  <si>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</si>
  <si>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</si>
  <si>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</si>
  <si>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</si>
  <si>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</si>
  <si>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</si>
  <si>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</si>
  <si>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</si>
  <si>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</si>
  <si>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</si>
  <si>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</si>
  <si>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</si>
  <si>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</si>
  <si>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</si>
  <si>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</si>
  <si>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</si>
  <si>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</si>
  <si>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</si>
  <si>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</si>
  <si>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</si>
  <si>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</si>
  <si>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</si>
  <si>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</si>
  <si>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</si>
  <si>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</si>
  <si>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</si>
  <si>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</si>
  <si>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</si>
  <si>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</si>
  <si>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</si>
  <si>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</si>
  <si>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</si>
  <si>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</si>
  <si>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</si>
  <si>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</si>
  <si>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</si>
  <si>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</si>
  <si>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</si>
  <si>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</si>
  <si>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</si>
  <si>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</si>
  <si>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</si>
  <si>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</si>
  <si>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</si>
  <si>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</si>
  <si>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</si>
  <si>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</si>
  <si>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</si>
  <si>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</si>
  <si>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</si>
  <si>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</si>
  <si>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</si>
  <si>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</si>
  <si>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</si>
  <si>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</si>
  <si>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</si>
  <si>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</si>
  <si>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</si>
  <si>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</si>
  <si>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</si>
  <si>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</si>
  <si>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</si>
  <si>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</si>
  <si>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</si>
  <si>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</si>
  <si>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</si>
  <si>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</si>
  <si>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</si>
  <si>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</si>
  <si>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</si>
  <si>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</si>
  <si>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</si>
  <si>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</si>
  <si>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</si>
  <si>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</si>
  <si>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</si>
  <si>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</si>
  <si>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</si>
  <si>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</si>
  <si>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</si>
  <si>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</si>
  <si>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</si>
  <si>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</si>
  <si>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</si>
  <si>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</si>
  <si>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</si>
  <si>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</si>
  <si>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</si>
  <si>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</si>
  <si>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</si>
  <si>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</si>
  <si>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</si>
  <si>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</si>
  <si>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</si>
  <si>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</si>
  <si>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</si>
  <si>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</si>
  <si>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</si>
  <si>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</si>
  <si>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</si>
  <si>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</si>
  <si>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</si>
  <si>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</si>
  <si>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</si>
  <si>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</si>
  <si>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</si>
  <si>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</si>
  <si>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</si>
  <si>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</si>
  <si>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</si>
  <si>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</si>
  <si>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</si>
  <si>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</si>
  <si>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</si>
  <si>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</si>
  <si>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</si>
  <si>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</si>
  <si>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</si>
  <si>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</si>
  <si>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</si>
  <si>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</si>
  <si>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</si>
  <si>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</si>
  <si>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</si>
  <si>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</si>
  <si>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</si>
  <si>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</si>
  <si>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</si>
  <si>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</si>
  <si>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</si>
  <si>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</si>
  <si>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</si>
  <si>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</si>
  <si>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</si>
  <si>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</si>
  <si>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</si>
  <si>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</si>
  <si>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</si>
  <si>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</si>
  <si>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</si>
  <si>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</si>
  <si>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</si>
  <si>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</si>
  <si>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</si>
  <si>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</si>
  <si>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</si>
  <si>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</si>
  <si>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</si>
  <si>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</si>
  <si>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</si>
  <si>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</si>
  <si>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</si>
  <si>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</si>
  <si>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</si>
  <si>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</si>
  <si>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</si>
  <si>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</si>
  <si>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</si>
  <si>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</si>
  <si>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</si>
  <si>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</si>
  <si>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</si>
  <si>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</si>
  <si>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</si>
  <si>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</si>
  <si>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</si>
  <si>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</si>
  <si>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</si>
  <si>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</si>
  <si>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</si>
  <si>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</si>
  <si>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</si>
  <si>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</si>
  <si>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</si>
  <si>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</si>
  <si>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</si>
  <si>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</si>
  <si>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</si>
  <si>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</si>
  <si>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</si>
  <si>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</si>
  <si>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</si>
  <si>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</si>
  <si>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</si>
  <si>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</si>
  <si>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</si>
  <si>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</si>
  <si>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</si>
  <si>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</si>
  <si>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</si>
  <si>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</si>
  <si>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</si>
  <si>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</si>
  <si>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</si>
  <si>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</si>
  <si>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</si>
  <si>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</si>
  <si>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</si>
  <si>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</si>
  <si>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</si>
  <si>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</si>
  <si>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</si>
  <si>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</si>
  <si>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</si>
  <si>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</si>
  <si>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</si>
  <si>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</si>
  <si>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</si>
  <si>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</si>
  <si>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</si>
  <si>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</si>
  <si>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</si>
  <si>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</si>
  <si>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</si>
  <si>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</si>
  <si>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</si>
  <si>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</si>
  <si>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</si>
  <si>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</si>
  <si>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</si>
  <si>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</si>
  <si>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</si>
  <si>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</si>
  <si>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</si>
  <si>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</si>
  <si>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</si>
  <si>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</si>
  <si>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</si>
  <si>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</si>
  <si>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</si>
  <si>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</si>
  <si>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</si>
  <si>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</si>
  <si>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</si>
  <si>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</si>
  <si>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</si>
  <si>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</si>
  <si>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</si>
  <si>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</si>
  <si>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</si>
  <si>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</si>
  <si>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</si>
  <si>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</si>
  <si>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</si>
  <si>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</si>
  <si>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</si>
  <si>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</si>
  <si>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</si>
  <si>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</si>
  <si>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</si>
  <si>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</si>
  <si>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</si>
  <si>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</si>
  <si>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</si>
  <si>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</si>
  <si>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</si>
  <si>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</si>
  <si>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</si>
  <si>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</si>
  <si>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</si>
  <si>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</si>
  <si>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</si>
  <si>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</si>
  <si>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</si>
  <si>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</si>
  <si>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</si>
  <si>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</si>
  <si>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</si>
  <si>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</si>
  <si>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</si>
  <si>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</si>
  <si>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</si>
  <si>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</si>
  <si>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</si>
  <si>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</si>
  <si>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</si>
  <si>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</si>
  <si>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</si>
  <si>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</si>
  <si>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</si>
  <si>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</si>
  <si>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</si>
  <si>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</si>
  <si>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</si>
  <si>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</si>
  <si>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</si>
  <si>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</si>
  <si>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</si>
  <si>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</si>
  <si>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</si>
  <si>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</si>
  <si>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</si>
  <si>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</si>
  <si>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</si>
  <si>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</si>
  <si>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</si>
  <si>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</si>
  <si>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</si>
  <si>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</si>
  <si>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</si>
  <si>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</si>
  <si>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</si>
  <si>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</si>
  <si>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</si>
  <si>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</si>
  <si>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</si>
  <si>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</si>
  <si>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</si>
  <si>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</si>
  <si>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</si>
  <si>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</si>
  <si>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</si>
  <si>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</si>
  <si>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</si>
  <si>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</si>
  <si>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</si>
  <si>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</si>
  <si>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</si>
  <si>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</si>
  <si>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</si>
  <si>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</si>
  <si>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</si>
  <si>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</si>
  <si>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</si>
  <si>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</si>
  <si>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</si>
  <si>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</si>
  <si>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</si>
  <si>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</si>
  <si>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</si>
  <si>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</si>
  <si>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</si>
  <si>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</si>
  <si>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</si>
  <si>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</si>
  <si>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</si>
  <si>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</si>
  <si>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</si>
  <si>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</si>
  <si>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</si>
  <si>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</si>
  <si>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</si>
  <si>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</si>
  <si>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</si>
  <si>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</si>
  <si>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</si>
  <si>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</si>
  <si>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</si>
  <si>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</si>
  <si>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</si>
  <si>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</si>
  <si>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</si>
  <si>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</si>
  <si>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</si>
  <si>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</si>
  <si>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</si>
  <si>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</si>
  <si>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</si>
  <si>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</si>
  <si>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</si>
  <si>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</si>
  <si>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</si>
  <si>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</si>
  <si>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</si>
  <si>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</si>
  <si>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</si>
  <si>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</si>
  <si>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</si>
  <si>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</si>
  <si>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</si>
  <si>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</si>
  <si>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</si>
  <si>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</si>
  <si>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</si>
  <si>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</si>
  <si>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</si>
  <si>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</si>
  <si>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</si>
  <si>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</si>
  <si>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</si>
  <si>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</si>
  <si>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</si>
  <si>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</si>
  <si>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</si>
  <si>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</si>
  <si>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</si>
  <si>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</si>
  <si>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</si>
  <si>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</si>
  <si>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</si>
  <si>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</si>
  <si>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</si>
  <si>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</si>
  <si>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</si>
  <si>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</si>
  <si>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</si>
  <si>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</si>
  <si>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</si>
  <si>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</si>
  <si>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</si>
  <si>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</si>
  <si>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</si>
  <si>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</si>
  <si>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</si>
  <si>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</si>
  <si>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</si>
  <si>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</si>
  <si>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</si>
  <si>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</si>
  <si>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</si>
  <si>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</si>
  <si>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</si>
  <si>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</si>
  <si>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</si>
  <si>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</si>
  <si>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</si>
  <si>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</si>
  <si>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</si>
  <si>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</si>
  <si>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</si>
  <si>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</si>
  <si>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</si>
  <si>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</si>
  <si>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</si>
  <si>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</si>
  <si>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</si>
  <si>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</si>
  <si>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</si>
  <si>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</si>
  <si>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</si>
  <si>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</si>
  <si>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</si>
  <si>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</si>
  <si>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</si>
  <si>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</si>
  <si>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</si>
  <si>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</si>
  <si>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</si>
  <si>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</si>
  <si>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</si>
  <si>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</si>
  <si>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</si>
  <si>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</si>
  <si>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</si>
  <si>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</si>
  <si>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</si>
  <si>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</si>
  <si>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</si>
  <si>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</si>
  <si>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</si>
  <si>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</si>
  <si>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</si>
  <si>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</si>
  <si>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</si>
  <si>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</si>
  <si>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</si>
  <si>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</si>
  <si>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</si>
  <si>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</si>
  <si>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</si>
  <si>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</si>
  <si>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</si>
  <si>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</si>
  <si>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</si>
  <si>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</si>
  <si>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</si>
  <si>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</si>
  <si>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</si>
  <si>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</si>
  <si>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</si>
  <si>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</si>
  <si>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</si>
  <si>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</si>
  <si>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</si>
  <si>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</si>
  <si>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</si>
  <si>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</si>
  <si>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</si>
  <si>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</si>
  <si>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</si>
  <si>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</si>
  <si>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</si>
  <si>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</si>
  <si>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</si>
  <si>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</si>
  <si>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</si>
  <si>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</si>
  <si>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</si>
  <si>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</si>
  <si>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</si>
  <si>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</si>
  <si>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</si>
  <si>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</si>
  <si>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</si>
  <si>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</si>
  <si>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</si>
  <si>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</si>
  <si>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</si>
  <si>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</si>
  <si>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</si>
  <si>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</si>
  <si>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</si>
  <si>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</si>
  <si>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</si>
  <si>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</si>
  <si>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</si>
  <si>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</si>
  <si>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</si>
  <si>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</si>
  <si>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</si>
  <si>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</si>
  <si>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</si>
  <si>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</si>
  <si>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</si>
  <si>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</si>
  <si>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</si>
  <si>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</si>
  <si>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</si>
  <si>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</si>
  <si>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</si>
  <si>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</si>
  <si>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</si>
  <si>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</si>
  <si>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</si>
  <si>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</si>
  <si>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</si>
  <si>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</si>
  <si>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</si>
  <si>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</si>
  <si>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</si>
  <si>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</si>
  <si>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</si>
  <si>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</si>
  <si>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</si>
  <si>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</si>
  <si>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</si>
  <si>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</si>
  <si>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</si>
  <si>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</si>
  <si>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</si>
  <si>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</si>
  <si>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</si>
  <si>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</si>
  <si>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</si>
  <si>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</si>
  <si>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</si>
  <si>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</si>
  <si>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</si>
  <si>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</si>
  <si>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</si>
  <si>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</si>
  <si>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</si>
  <si>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</si>
  <si>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</si>
  <si>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</si>
  <si>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</si>
  <si>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</si>
  <si>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</si>
  <si>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</si>
  <si>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</si>
  <si>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</si>
  <si>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</si>
  <si>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</si>
  <si>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</si>
  <si>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</si>
  <si>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</si>
  <si>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</si>
  <si>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</si>
  <si>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</si>
  <si>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</si>
  <si>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</si>
  <si>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</si>
  <si>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</si>
  <si>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</si>
  <si>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</si>
  <si>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</si>
  <si>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</si>
  <si>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</si>
  <si>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</si>
  <si>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</si>
  <si>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</si>
  <si>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</si>
  <si>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</si>
  <si>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</si>
  <si>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</si>
  <si>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</si>
  <si>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</si>
  <si>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</si>
  <si>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</si>
  <si>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</si>
  <si>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</si>
  <si>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</si>
  <si>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</si>
  <si>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</si>
  <si>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</si>
  <si>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</si>
  <si>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</si>
  <si>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</si>
  <si>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</si>
  <si>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</si>
  <si>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</si>
  <si>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</si>
  <si>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</si>
  <si>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</si>
  <si>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</si>
  <si>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</si>
  <si>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</si>
  <si>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</si>
  <si>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</si>
  <si>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</si>
  <si>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</si>
  <si>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</si>
  <si>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</si>
  <si>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</si>
  <si>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</si>
  <si>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</si>
  <si>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</si>
  <si>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</si>
  <si>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</si>
  <si>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</si>
  <si>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</si>
  <si>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</si>
  <si>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</si>
  <si>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</si>
  <si>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</si>
  <si>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</si>
  <si>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</si>
  <si>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</si>
  <si>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</si>
  <si>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</si>
  <si>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</si>
  <si>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</si>
  <si>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</si>
  <si>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</si>
  <si>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</si>
  <si>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</si>
  <si>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</si>
  <si>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</si>
  <si>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</si>
  <si>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</si>
  <si>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</si>
  <si>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</si>
  <si>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</si>
  <si>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</si>
  <si>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</si>
  <si>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</si>
  <si>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</si>
  <si>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</si>
  <si>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</si>
  <si>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</si>
  <si>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</si>
  <si>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</si>
  <si>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</si>
  <si>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</si>
  <si>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</si>
  <si>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</si>
  <si>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</si>
  <si>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</si>
  <si>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</si>
  <si>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</si>
  <si>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</si>
  <si>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</si>
  <si>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</si>
  <si>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</si>
  <si>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</si>
  <si>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</si>
  <si>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</si>
  <si>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</si>
  <si>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</si>
  <si>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</si>
  <si>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</si>
  <si>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</si>
  <si>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</si>
  <si>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</si>
  <si>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</si>
  <si>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</si>
  <si>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</si>
  <si>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</si>
  <si>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</si>
  <si>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</si>
  <si>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</si>
  <si>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</si>
  <si>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</si>
  <si>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</si>
  <si>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</si>
  <si>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</si>
  <si>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</si>
  <si>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</si>
  <si>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</si>
  <si>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</si>
  <si>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</si>
  <si>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</si>
  <si>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</si>
  <si>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</si>
  <si>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</si>
  <si>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</si>
  <si>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</si>
  <si>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</si>
  <si>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</si>
  <si>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</si>
  <si>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</si>
  <si>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</si>
  <si>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</si>
  <si>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</si>
  <si>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</si>
  <si>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</si>
  <si>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</si>
  <si>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</si>
  <si>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</si>
  <si>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</si>
  <si>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</si>
  <si>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</si>
  <si>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</si>
  <si>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</si>
  <si>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</si>
  <si>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</si>
  <si>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</si>
  <si>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</si>
  <si>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</si>
  <si>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</si>
  <si>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</si>
  <si>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</si>
  <si>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</si>
  <si>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</si>
  <si>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</si>
  <si>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</si>
  <si>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</si>
  <si>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</si>
  <si>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</si>
  <si>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</si>
  <si>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</si>
  <si>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</si>
  <si>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</si>
  <si>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</si>
  <si>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</si>
  <si>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</si>
  <si>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</si>
  <si>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</si>
  <si>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</si>
  <si>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</si>
  <si>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</si>
  <si>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</si>
  <si>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</si>
  <si>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</si>
  <si>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</si>
  <si>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</si>
  <si>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</si>
  <si>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</si>
  <si>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</si>
  <si>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</si>
  <si>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</si>
  <si>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</si>
  <si>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</si>
  <si>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</si>
  <si>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</si>
  <si>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</si>
  <si>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</si>
  <si>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</si>
  <si>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</si>
  <si>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</si>
  <si>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</si>
  <si>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</si>
  <si>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</si>
  <si>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</si>
  <si>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</si>
  <si>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</si>
  <si>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</si>
  <si>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</si>
  <si>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</si>
  <si>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</si>
  <si>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</si>
  <si>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</si>
  <si>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</si>
  <si>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</si>
  <si>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</si>
  <si>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</si>
  <si>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</si>
  <si>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</si>
  <si>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</si>
  <si>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</si>
  <si>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</si>
  <si>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</si>
  <si>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</si>
  <si>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</si>
  <si>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</si>
  <si>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</si>
  <si>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</si>
  <si>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</si>
  <si>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</si>
  <si>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</si>
  <si>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</si>
  <si>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</si>
  <si>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</si>
  <si>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</si>
  <si>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</si>
  <si>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</si>
  <si>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</si>
  <si>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</si>
  <si>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</si>
  <si>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</si>
  <si>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</si>
  <si>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</si>
  <si>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</si>
  <si>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</si>
  <si>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</si>
  <si>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</si>
  <si>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</si>
  <si>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</si>
  <si>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</si>
  <si>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</si>
  <si>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</si>
  <si>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</si>
  <si>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</si>
  <si>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</si>
  <si>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</si>
  <si>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</si>
  <si>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</si>
  <si>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</si>
  <si>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</si>
  <si>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</si>
  <si>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</si>
  <si>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</si>
  <si>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</si>
  <si>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</si>
  <si>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</si>
  <si>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</si>
  <si>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</si>
  <si>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</si>
  <si>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</si>
  <si>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</si>
  <si>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</si>
  <si>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</si>
  <si>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</si>
  <si>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</si>
  <si>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</si>
  <si>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</si>
  <si>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</si>
  <si>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</si>
  <si>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</si>
  <si>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</si>
  <si>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</si>
  <si>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</si>
  <si>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</si>
  <si>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</si>
  <si>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</si>
  <si>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</si>
  <si>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</si>
  <si>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</si>
  <si>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</si>
  <si>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</si>
  <si>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</si>
  <si>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</si>
  <si>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</si>
  <si>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</si>
  <si>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</si>
  <si>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</si>
  <si>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</si>
  <si>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</si>
  <si>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</si>
  <si>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</si>
  <si>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</si>
  <si>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</si>
  <si>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</si>
  <si>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</si>
  <si>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</si>
  <si>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</si>
  <si>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</si>
  <si>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</si>
  <si>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</si>
  <si>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</si>
  <si>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</si>
  <si>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</si>
  <si>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</si>
  <si>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</si>
  <si>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</si>
  <si>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</si>
  <si>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</si>
  <si>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</si>
  <si>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</si>
  <si>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</si>
  <si>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</si>
  <si>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</si>
  <si>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</si>
  <si>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</si>
  <si>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</si>
  <si>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</si>
  <si>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</si>
  <si>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</si>
  <si>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</si>
  <si>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</si>
  <si>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</si>
  <si>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</si>
  <si>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</si>
  <si>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</si>
  <si>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</si>
  <si>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</si>
  <si>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</si>
  <si>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</si>
  <si>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</si>
  <si>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</si>
  <si>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</si>
  <si>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</si>
  <si>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</si>
  <si>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</si>
  <si>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</si>
  <si>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</si>
  <si>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</si>
  <si>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</si>
  <si>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</si>
  <si>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</si>
  <si>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</si>
  <si>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</si>
  <si>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</si>
  <si>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</si>
  <si>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</si>
  <si>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</si>
  <si>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</si>
  <si>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</si>
  <si>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</si>
  <si>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</si>
  <si>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</si>
  <si>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</si>
  <si>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</si>
  <si>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</si>
  <si>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</si>
  <si>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</si>
  <si>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</si>
  <si>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</si>
  <si>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</si>
  <si>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</si>
  <si>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</si>
  <si>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</si>
  <si>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</si>
  <si>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</si>
  <si>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</si>
  <si>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</si>
  <si>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</si>
  <si>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</si>
  <si>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</si>
  <si>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</si>
  <si>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</si>
  <si>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</si>
  <si>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</si>
  <si>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</si>
  <si>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</si>
  <si>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</si>
  <si>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</si>
  <si>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</si>
  <si>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</si>
  <si>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</si>
  <si>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</si>
  <si>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</si>
  <si>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</si>
  <si>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</si>
  <si>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</si>
  <si>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</si>
  <si>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</si>
  <si>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</si>
  <si>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</si>
  <si>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</si>
  <si>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</si>
  <si>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</si>
  <si>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</si>
  <si>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</si>
  <si>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</si>
  <si>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</si>
  <si>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</si>
  <si>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</si>
  <si>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</si>
  <si>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</si>
  <si>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</si>
  <si>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</si>
  <si>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</si>
  <si>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</si>
  <si>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</si>
  <si>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</si>
  <si>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</si>
  <si>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</si>
  <si>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</si>
  <si>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</si>
  <si>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</si>
  <si>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</si>
  <si>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</si>
  <si>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</si>
  <si>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</si>
  <si>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</si>
  <si>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</si>
  <si>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</si>
  <si>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</si>
  <si>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</si>
  <si>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</si>
  <si>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</si>
  <si>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</si>
  <si>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</si>
  <si>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</si>
  <si>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</si>
  <si>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</si>
  <si>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</si>
  <si>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</si>
  <si>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</si>
  <si>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</si>
  <si>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</si>
  <si>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</si>
  <si>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</si>
  <si>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</si>
  <si>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</si>
  <si>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</si>
  <si>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</si>
  <si>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</si>
  <si>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</si>
  <si>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</si>
  <si>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</si>
  <si>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</si>
  <si>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</si>
  <si>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</si>
  <si>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</si>
  <si>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</si>
  <si>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</si>
  <si>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</si>
  <si>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</si>
  <si>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</si>
  <si>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</si>
  <si>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</si>
  <si>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</si>
  <si>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</si>
  <si>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</si>
  <si>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</si>
  <si>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</si>
  <si>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</si>
  <si>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</si>
  <si>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</si>
  <si>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</si>
  <si>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</si>
  <si>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</si>
  <si>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</si>
  <si>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</si>
  <si>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</si>
  <si>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</si>
  <si>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</si>
  <si>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</si>
  <si>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</si>
  <si>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</si>
  <si>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</si>
  <si>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</si>
  <si>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</si>
  <si>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</si>
  <si>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</si>
  <si>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</si>
  <si>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</si>
  <si>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</si>
  <si>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</si>
  <si>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</si>
  <si>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</si>
  <si>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</si>
  <si>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</si>
  <si>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</si>
  <si>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</si>
  <si>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</si>
  <si>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</si>
  <si>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</si>
  <si>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</si>
  <si>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</si>
  <si>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</si>
  <si>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</si>
  <si>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</si>
  <si>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</si>
  <si>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</si>
  <si>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</si>
  <si>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</si>
  <si>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</si>
  <si>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</si>
  <si>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</si>
  <si>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</si>
  <si>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</si>
  <si>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</si>
  <si>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</si>
  <si>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</si>
  <si>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</si>
  <si>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</si>
  <si>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</si>
  <si>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</si>
  <si>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</si>
  <si>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</si>
  <si>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</si>
  <si>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</si>
  <si>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</si>
  <si>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</si>
  <si>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</si>
  <si>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</si>
  <si>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</si>
  <si>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</si>
  <si>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</si>
  <si>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</si>
  <si>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</si>
  <si>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</si>
  <si>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</si>
  <si>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</si>
  <si>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</si>
  <si>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</si>
  <si>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</si>
  <si>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</si>
  <si>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</si>
  <si>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</si>
  <si>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</si>
  <si>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</si>
  <si>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</si>
  <si>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</si>
  <si>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</si>
  <si>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</si>
  <si>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</si>
  <si>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</si>
  <si>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</si>
  <si>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</si>
  <si>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</si>
  <si>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</si>
  <si>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</si>
  <si>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</si>
  <si>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</si>
  <si>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</si>
  <si>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</si>
  <si>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</si>
  <si>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</si>
  <si>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</si>
  <si>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</si>
  <si>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</si>
  <si>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</si>
  <si>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</si>
  <si>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</si>
  <si>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</si>
  <si>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</si>
  <si>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</si>
  <si>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</si>
  <si>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</si>
  <si>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</si>
  <si>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</si>
  <si>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</si>
  <si>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</si>
  <si>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</si>
  <si>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</si>
  <si>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</si>
  <si>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</si>
  <si>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</si>
  <si>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</si>
  <si>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</si>
  <si>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</si>
  <si>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</si>
  <si>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</si>
  <si>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</si>
  <si>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</si>
  <si>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</si>
  <si>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</si>
  <si>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</si>
  <si>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</si>
  <si>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</si>
  <si>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</si>
  <si>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</si>
  <si>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</si>
  <si>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</si>
  <si>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</si>
  <si>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</si>
  <si>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</si>
  <si>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</si>
  <si>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</si>
  <si>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</si>
  <si>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</si>
  <si>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</si>
  <si>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</si>
  <si>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</si>
  <si>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</si>
  <si>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</si>
  <si>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</si>
  <si>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</si>
  <si>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</si>
  <si>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</si>
  <si>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</si>
  <si>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</si>
  <si>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</si>
  <si>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</si>
  <si>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</si>
  <si>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</si>
  <si>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</si>
  <si>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</si>
  <si>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</si>
  <si>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</si>
  <si>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</si>
  <si>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</si>
  <si>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</si>
  <si>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</si>
  <si>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</si>
  <si>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</si>
  <si>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</si>
  <si>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</si>
  <si>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</si>
  <si>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</si>
  <si>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</si>
  <si>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</si>
  <si>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</si>
  <si>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</si>
  <si>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</si>
  <si>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</si>
  <si>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</si>
  <si>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</si>
  <si>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</si>
  <si>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</si>
  <si>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</si>
  <si>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</si>
  <si>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</si>
  <si>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</si>
  <si>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</si>
  <si>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</si>
  <si>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</si>
  <si>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</si>
  <si>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</si>
  <si>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</si>
  <si>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</si>
  <si>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</si>
  <si>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</si>
  <si>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</si>
  <si>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</si>
  <si>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</si>
  <si>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</si>
  <si>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</si>
  <si>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</si>
  <si>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</si>
  <si>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</si>
  <si>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</si>
  <si>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</si>
  <si>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</si>
  <si>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</si>
  <si>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</si>
  <si>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</si>
  <si>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</si>
  <si>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</si>
  <si>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</si>
  <si>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</si>
  <si>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</si>
  <si>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</si>
  <si>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</si>
  <si>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</si>
  <si>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</si>
  <si>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</si>
  <si>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</si>
  <si>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</si>
  <si>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</si>
  <si>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</si>
  <si>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</si>
  <si>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</si>
  <si>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</si>
  <si>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</si>
  <si>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</si>
  <si>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</si>
  <si>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</si>
  <si>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</si>
  <si>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</si>
  <si>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</si>
  <si>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</si>
  <si>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</si>
  <si>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</si>
  <si>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</si>
  <si>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</si>
  <si>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</si>
  <si>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</si>
  <si>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</si>
  <si>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</si>
  <si>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</si>
  <si>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</si>
  <si>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</si>
  <si>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</si>
  <si>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</si>
  <si>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</si>
  <si>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</si>
  <si>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</si>
  <si>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</si>
  <si>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</si>
  <si>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</si>
  <si>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</si>
  <si>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</si>
  <si>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</si>
  <si>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</si>
  <si>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</si>
  <si>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</si>
  <si>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</si>
  <si>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</si>
  <si>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</si>
  <si>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</si>
  <si>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</si>
  <si>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</si>
  <si>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</si>
  <si>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</si>
  <si>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</si>
  <si>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</si>
  <si>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</si>
  <si>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</si>
  <si>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</si>
  <si>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</si>
  <si>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</si>
  <si>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</si>
  <si>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</si>
  <si>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</si>
  <si>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</si>
  <si>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</si>
  <si>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</si>
  <si>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</si>
  <si>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</si>
  <si>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</si>
  <si>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</si>
  <si>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</si>
  <si>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</si>
  <si>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</si>
  <si>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</si>
  <si>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</si>
  <si>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</si>
  <si>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</si>
  <si>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</si>
  <si>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</si>
  <si>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</si>
  <si>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</si>
  <si>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</si>
  <si>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</si>
  <si>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</si>
  <si>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</si>
  <si>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</si>
  <si>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</si>
  <si>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</si>
  <si>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</si>
  <si>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</si>
  <si>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</si>
  <si>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</si>
  <si>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</si>
  <si>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</si>
  <si>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</si>
  <si>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</si>
  <si>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</si>
  <si>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</si>
  <si>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</si>
  <si>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</si>
  <si>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</si>
  <si>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</si>
  <si>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</si>
  <si>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</si>
  <si>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</si>
  <si>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</si>
  <si>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</si>
  <si>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</si>
  <si>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</si>
  <si>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</si>
  <si>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</si>
  <si>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</si>
  <si>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</si>
  <si>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</si>
  <si>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</si>
  <si>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</si>
  <si>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</si>
  <si>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</si>
  <si>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</si>
  <si>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</si>
  <si>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</si>
  <si>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</si>
  <si>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</si>
  <si>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</si>
  <si>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</si>
  <si>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</si>
  <si>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</si>
  <si>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</si>
  <si>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</si>
  <si>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</si>
  <si>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</si>
  <si>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</si>
  <si>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</si>
  <si>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</si>
  <si>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</si>
  <si>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</si>
  <si>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</si>
  <si>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</si>
  <si>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</si>
  <si>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</si>
  <si>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</si>
  <si>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</si>
  <si>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</si>
  <si>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</si>
  <si>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</si>
  <si>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</si>
  <si>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</si>
  <si>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</si>
  <si>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</si>
  <si>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</si>
  <si>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</si>
  <si>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</si>
  <si>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</si>
  <si>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</si>
  <si>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</si>
  <si>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</si>
  <si>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</si>
  <si>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</si>
  <si>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</si>
  <si>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</si>
  <si>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</si>
  <si>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</si>
  <si>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</si>
  <si>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</si>
  <si>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</si>
  <si>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</si>
  <si>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</si>
  <si>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</si>
  <si>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</si>
  <si>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</si>
  <si>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</si>
  <si>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</si>
  <si>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</si>
  <si>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</si>
  <si>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</si>
  <si>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</si>
  <si>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</si>
  <si>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</si>
  <si>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</si>
  <si>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</si>
  <si>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</si>
  <si>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</si>
  <si>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</si>
  <si>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</si>
  <si>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</si>
  <si>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</si>
  <si>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</si>
  <si>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</si>
  <si>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</si>
  <si>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</si>
  <si>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</si>
  <si>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</si>
  <si>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</si>
  <si>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</si>
  <si>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</si>
  <si>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</si>
  <si>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</si>
  <si>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</si>
  <si>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</si>
  <si>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</si>
  <si>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</si>
  <si>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</si>
  <si>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</si>
  <si>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</si>
  <si>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</si>
  <si>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</si>
  <si>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</si>
  <si>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</si>
  <si>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</si>
  <si>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</si>
  <si>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</si>
  <si>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</si>
  <si>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</si>
  <si>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</si>
  <si>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</si>
  <si>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</si>
  <si>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</si>
  <si>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</si>
  <si>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</si>
  <si>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</si>
  <si>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</si>
  <si>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</si>
  <si>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</si>
  <si>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</si>
  <si>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</si>
  <si>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</si>
  <si>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</si>
  <si>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</si>
  <si>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</si>
  <si>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</si>
  <si>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</si>
  <si>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</si>
  <si>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</si>
  <si>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</si>
  <si>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</si>
  <si>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</si>
  <si>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</si>
  <si>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</si>
  <si>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</si>
  <si>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</si>
  <si>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</si>
  <si>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</si>
  <si>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</si>
  <si>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</si>
  <si>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</si>
  <si>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</si>
  <si>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</si>
  <si>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</si>
  <si>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</si>
  <si>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</si>
  <si>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</si>
  <si>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</si>
  <si>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</si>
  <si>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</si>
  <si>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</si>
  <si>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</si>
  <si>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</si>
  <si>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</si>
  <si>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</si>
  <si>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</si>
  <si>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</si>
  <si>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</si>
  <si>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</si>
  <si>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</si>
  <si>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</si>
  <si>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</si>
  <si>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</si>
  <si>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</si>
  <si>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</si>
  <si>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</si>
  <si>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</si>
  <si>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</si>
  <si>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</si>
  <si>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</si>
  <si>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</si>
  <si>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</si>
  <si>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</si>
  <si>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</si>
  <si>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</si>
  <si>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</si>
  <si>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</si>
  <si>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</si>
  <si>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</si>
  <si>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</si>
  <si>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</si>
  <si>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</si>
  <si>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</si>
  <si>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</si>
  <si>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</si>
  <si>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</si>
  <si>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</si>
  <si>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</si>
  <si>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</si>
  <si>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</si>
  <si>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</si>
  <si>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</si>
  <si>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</si>
  <si>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</si>
  <si>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</si>
  <si>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</si>
  <si>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</si>
  <si>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</si>
  <si>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</si>
  <si>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</si>
  <si>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</si>
  <si>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</si>
  <si>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</si>
  <si>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</si>
  <si>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</si>
  <si>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</si>
  <si>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</si>
  <si>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</si>
  <si>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</si>
  <si>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</si>
  <si>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</si>
  <si>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</si>
  <si>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</si>
  <si>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</si>
  <si>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</si>
  <si>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</si>
  <si>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</si>
  <si>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</si>
  <si>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</si>
  <si>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</si>
  <si>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</si>
  <si>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</si>
  <si>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</si>
  <si>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</si>
  <si>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</si>
  <si>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</si>
  <si>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</si>
  <si>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</si>
  <si>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</si>
  <si>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</si>
  <si>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</si>
  <si>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</si>
  <si>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</si>
  <si>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</si>
  <si>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</si>
  <si>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</si>
  <si>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</si>
  <si>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</si>
  <si>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</si>
  <si>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</si>
  <si>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</si>
  <si>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</si>
  <si>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</si>
  <si>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</si>
  <si>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</si>
  <si>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</si>
  <si>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</si>
  <si>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</si>
  <si>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</si>
  <si>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</si>
  <si>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</si>
  <si>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</si>
  <si>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</si>
  <si>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</si>
  <si>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</si>
  <si>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</si>
  <si>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</si>
  <si>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</si>
  <si>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</si>
  <si>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</si>
  <si>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</si>
  <si>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</si>
  <si>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</si>
  <si>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</si>
  <si>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</si>
  <si>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</si>
  <si>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</si>
  <si>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</si>
  <si>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</si>
  <si>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</si>
  <si>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</si>
  <si>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</si>
  <si>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</si>
  <si>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</si>
  <si>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</si>
  <si>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</si>
  <si>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</si>
  <si>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</si>
  <si>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</si>
  <si>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</si>
  <si>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</si>
  <si>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</si>
  <si>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</si>
  <si>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</si>
  <si>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</si>
  <si>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</si>
  <si>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</si>
  <si>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</si>
  <si>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</si>
  <si>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</si>
  <si>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</si>
  <si>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</si>
  <si>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</si>
  <si>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</si>
  <si>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</si>
  <si>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</si>
  <si>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</si>
  <si>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</si>
  <si>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</si>
  <si>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</si>
  <si>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</si>
  <si>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</si>
  <si>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</si>
  <si>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</si>
  <si>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</si>
  <si>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</si>
  <si>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</si>
  <si>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</si>
  <si>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</si>
  <si>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</si>
  <si>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</si>
  <si>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</si>
  <si>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</si>
  <si>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</si>
  <si>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</si>
  <si>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</si>
  <si>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</si>
  <si>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</si>
  <si>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</si>
  <si>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</si>
  <si>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</si>
  <si>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</si>
  <si>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</si>
  <si>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</si>
  <si>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</si>
  <si>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</si>
  <si>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</si>
  <si>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</si>
  <si>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</si>
  <si>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</si>
  <si>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</si>
  <si>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</si>
  <si>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</si>
  <si>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</si>
  <si>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</si>
  <si>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</si>
  <si>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</si>
  <si>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</si>
  <si>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</si>
  <si>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</si>
  <si>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</si>
  <si>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</si>
  <si>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</si>
  <si>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</si>
  <si>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</si>
  <si>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</si>
  <si>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</si>
  <si>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</si>
  <si>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</si>
  <si>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</si>
  <si>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</si>
  <si>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</si>
  <si>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</si>
  <si>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</si>
  <si>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</si>
  <si>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</si>
  <si>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</si>
  <si>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</si>
  <si>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</si>
  <si>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</si>
  <si>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</si>
  <si>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</si>
  <si>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</si>
  <si>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</si>
  <si>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</si>
  <si>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</si>
  <si>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</si>
  <si>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</si>
  <si>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</si>
  <si>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</si>
  <si>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</si>
  <si>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</si>
  <si>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</si>
  <si>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</si>
  <si>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</si>
  <si>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</si>
  <si>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</si>
  <si>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</si>
  <si>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</si>
  <si>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</si>
  <si>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</si>
  <si>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</si>
  <si>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</si>
  <si>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</si>
  <si>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</si>
  <si>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</si>
  <si>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</si>
  <si>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</si>
  <si>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</si>
  <si>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</si>
  <si>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</si>
  <si>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</si>
  <si>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</si>
  <si>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</si>
  <si>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</si>
  <si>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</si>
  <si>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</si>
  <si>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</si>
  <si>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</si>
  <si>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</si>
  <si>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</si>
  <si>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</si>
  <si>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</si>
  <si>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</si>
  <si>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</si>
  <si>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</si>
  <si>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</si>
  <si>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</si>
  <si>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</si>
  <si>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</si>
  <si>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</si>
  <si>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</si>
  <si>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</si>
  <si>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</si>
  <si>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</si>
  <si>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</si>
  <si>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</si>
  <si>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</si>
  <si>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</si>
  <si>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</si>
  <si>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</si>
  <si>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</si>
  <si>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</si>
  <si>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</si>
  <si>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</si>
  <si>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</si>
  <si>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</si>
  <si>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</si>
  <si>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</si>
  <si>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</si>
  <si>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</si>
  <si>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</si>
  <si>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</si>
  <si>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</si>
  <si>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</si>
  <si>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</si>
  <si>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</si>
  <si>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</si>
  <si>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</si>
  <si>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</si>
  <si>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</si>
  <si>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</si>
  <si>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</si>
  <si>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</si>
  <si>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</si>
  <si>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</si>
  <si>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</si>
  <si>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</si>
  <si>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</si>
  <si>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</si>
  <si>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</si>
  <si>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</si>
  <si>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</si>
  <si>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</si>
  <si>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</si>
  <si>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</si>
  <si>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</si>
  <si>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</si>
  <si>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</si>
  <si>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</si>
  <si>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</si>
  <si>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</si>
  <si>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</si>
  <si>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</si>
  <si>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</si>
  <si>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</si>
  <si>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</si>
  <si>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</si>
  <si>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</si>
  <si>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</si>
  <si>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</si>
  <si>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</si>
  <si>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</si>
  <si>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</si>
  <si>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</si>
  <si>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</si>
  <si>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</si>
  <si>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</si>
  <si>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</si>
  <si>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</si>
  <si>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</si>
  <si>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</si>
  <si>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</si>
  <si>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</si>
  <si>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</si>
  <si>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</si>
  <si>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</si>
  <si>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</si>
  <si>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</si>
  <si>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</si>
  <si>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</si>
  <si>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</si>
  <si>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</si>
  <si>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</si>
  <si>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</si>
  <si>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</si>
  <si>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</si>
  <si>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</si>
  <si>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</si>
  <si>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</si>
  <si>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</si>
  <si>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</si>
  <si>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</si>
  <si>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</si>
  <si>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</si>
  <si>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</si>
  <si>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</si>
  <si>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</si>
  <si>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</si>
  <si>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</si>
  <si>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</si>
  <si>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</si>
  <si>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</si>
  <si>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</si>
  <si>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</si>
  <si>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</si>
  <si>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</si>
  <si>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</si>
  <si>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</si>
  <si>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</si>
  <si>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</si>
  <si>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</si>
  <si>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</si>
  <si>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</si>
  <si>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</si>
  <si>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</si>
  <si>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</si>
  <si>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</si>
  <si>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</si>
  <si>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</si>
  <si>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</si>
  <si>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</si>
  <si>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</si>
  <si>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</si>
  <si>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</si>
  <si>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</si>
  <si>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</si>
  <si>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</si>
  <si>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</si>
  <si>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</si>
  <si>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</si>
  <si>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</si>
  <si>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</si>
  <si>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</si>
  <si>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</si>
  <si>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</si>
  <si>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</si>
  <si>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</si>
  <si>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</si>
  <si>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</si>
  <si>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</si>
  <si>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</si>
  <si>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</si>
  <si>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</si>
  <si>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</si>
  <si>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</si>
  <si>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</si>
  <si>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</si>
  <si>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</si>
  <si>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</si>
  <si>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</si>
  <si>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</si>
  <si>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</si>
  <si>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</si>
  <si>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</si>
  <si>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</si>
  <si>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</si>
  <si>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</si>
  <si>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</si>
  <si>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</si>
  <si>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</si>
  <si>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</si>
  <si>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</si>
  <si>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</si>
  <si>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</si>
  <si>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</si>
  <si>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</si>
  <si>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</si>
  <si>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</si>
  <si>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</si>
  <si>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</si>
  <si>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</si>
  <si>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</si>
  <si>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</si>
  <si>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</si>
  <si>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</si>
  <si>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</si>
  <si>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</si>
  <si>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</si>
  <si>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</si>
  <si>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</si>
  <si>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</si>
  <si>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</si>
  <si>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</si>
  <si>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</si>
  <si>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</si>
  <si>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</si>
  <si>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</si>
  <si>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</si>
  <si>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</si>
  <si>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</si>
  <si>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</si>
  <si>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</si>
  <si>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</si>
  <si>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</si>
  <si>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</si>
  <si>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</si>
  <si>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</si>
  <si>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</si>
  <si>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</si>
  <si>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</si>
  <si>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</si>
  <si>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</si>
  <si>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</si>
  <si>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</si>
  <si>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</si>
  <si>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</si>
  <si>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</si>
  <si>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</si>
  <si>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</si>
  <si>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</si>
  <si>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</si>
  <si>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</si>
  <si>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</si>
  <si>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</si>
  <si>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</si>
  <si>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</si>
  <si>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</si>
  <si>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</si>
  <si>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</si>
  <si>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</si>
  <si>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</si>
  <si>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</si>
  <si>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</si>
  <si>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</si>
  <si>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</si>
  <si>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</si>
  <si>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</si>
  <si>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</si>
  <si>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</si>
  <si>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</si>
  <si>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</si>
  <si>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</si>
  <si>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</si>
  <si>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</si>
  <si>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</si>
  <si>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</si>
  <si>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</si>
  <si>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</si>
  <si>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</si>
  <si>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</si>
  <si>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</si>
  <si>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</si>
  <si>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</si>
  <si>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</si>
  <si>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</si>
  <si>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</si>
  <si>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</si>
  <si>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</si>
  <si>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</si>
  <si>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</si>
  <si>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</si>
  <si>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</si>
  <si>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</si>
  <si>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</si>
  <si>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</si>
  <si>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</si>
  <si>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</si>
  <si>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</si>
  <si>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</si>
  <si>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</si>
  <si>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</si>
  <si>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</si>
  <si>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</si>
  <si>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</si>
  <si>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</si>
  <si>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</si>
  <si>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</si>
  <si>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</si>
  <si>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</si>
  <si>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</si>
  <si>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</si>
  <si>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</si>
  <si>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</si>
  <si>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</si>
  <si>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</si>
  <si>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</si>
  <si>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</si>
  <si>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</si>
  <si>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</si>
  <si>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</si>
  <si>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</si>
  <si>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</si>
  <si>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</si>
  <si>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</si>
  <si>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</si>
  <si>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</si>
  <si>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</si>
  <si>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</si>
  <si>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</si>
  <si>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</si>
  <si>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</si>
  <si>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</si>
  <si>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</si>
  <si>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</si>
  <si>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</si>
  <si>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</si>
  <si>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</si>
  <si>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</si>
  <si>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</si>
  <si>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</si>
  <si>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</si>
  <si>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</si>
  <si>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</si>
  <si>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</si>
  <si>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</si>
  <si>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</si>
  <si>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</si>
  <si>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</si>
  <si>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</si>
  <si>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</si>
  <si>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</si>
  <si>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</si>
  <si>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</si>
  <si>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</si>
  <si>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</si>
  <si>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</si>
  <si>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</si>
  <si>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</si>
  <si>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</si>
  <si>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</si>
  <si>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</si>
  <si>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</si>
  <si>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</si>
  <si>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</si>
  <si>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</si>
  <si>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</si>
  <si>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</si>
  <si>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</si>
  <si>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</si>
  <si>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</si>
  <si>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</si>
  <si>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</si>
  <si>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</si>
  <si>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</si>
  <si>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</si>
  <si>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</si>
  <si>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</si>
  <si>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</si>
  <si>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</si>
  <si>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</si>
  <si>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</si>
  <si>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</si>
  <si>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</si>
  <si>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</si>
  <si>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</si>
  <si>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</si>
  <si>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</si>
  <si>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</si>
  <si>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</si>
  <si>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</si>
  <si>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</si>
  <si>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</si>
  <si>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</si>
  <si>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</si>
  <si>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</si>
  <si>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</si>
  <si>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</si>
  <si>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</si>
  <si>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</si>
  <si>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</si>
  <si>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</si>
  <si>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</si>
  <si>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</si>
  <si>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</si>
  <si>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</si>
  <si>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</si>
  <si>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</si>
  <si>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</si>
  <si>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</si>
  <si>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</si>
  <si>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</si>
  <si>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</si>
  <si>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</si>
  <si>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</si>
  <si>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</si>
  <si>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</si>
  <si>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</si>
  <si>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</si>
  <si>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</si>
  <si>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</si>
  <si>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</si>
  <si>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</si>
  <si>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</si>
  <si>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</si>
  <si>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</si>
  <si>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</si>
  <si>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</si>
  <si>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</si>
  <si>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</si>
  <si>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</si>
  <si>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</si>
  <si>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</si>
  <si>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</si>
  <si>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</si>
  <si>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</si>
  <si>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</si>
  <si>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</si>
  <si>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</si>
  <si>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</si>
  <si>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</si>
  <si>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</si>
  <si>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</si>
  <si>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</si>
  <si>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</si>
  <si>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</si>
  <si>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</si>
  <si>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</si>
  <si>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</si>
  <si>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</si>
  <si>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</si>
  <si>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</si>
  <si>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</si>
  <si>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</si>
  <si>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</si>
  <si>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</si>
  <si>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</si>
  <si>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</si>
  <si>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</si>
  <si>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</si>
  <si>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</si>
  <si>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</si>
  <si>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</si>
  <si>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</si>
  <si>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</si>
  <si>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</si>
  <si>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</si>
  <si>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</si>
  <si>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</si>
  <si>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</si>
  <si>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</si>
  <si>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</si>
  <si>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</si>
  <si>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</si>
  <si>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</si>
  <si>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</si>
  <si>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</si>
  <si>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</si>
  <si>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</si>
  <si>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</si>
  <si>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</si>
  <si>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</si>
  <si>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</si>
  <si>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</si>
  <si>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</si>
  <si>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</si>
  <si>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</si>
  <si>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</si>
  <si>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</si>
  <si>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</si>
  <si>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</si>
  <si>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</si>
  <si>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</si>
  <si>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</si>
  <si>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</si>
  <si>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</si>
  <si>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</si>
  <si>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</si>
  <si>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</si>
  <si>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</si>
  <si>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</si>
  <si>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</si>
  <si>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</si>
  <si>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</si>
  <si>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</si>
  <si>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</si>
  <si>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</si>
  <si>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</si>
  <si>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</si>
  <si>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</si>
  <si>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</si>
  <si>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</si>
  <si>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</si>
  <si>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</si>
  <si>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</si>
  <si>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</si>
  <si>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</si>
  <si>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</si>
  <si>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</si>
  <si>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</si>
  <si>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</si>
  <si>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</si>
  <si>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</si>
  <si>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</si>
  <si>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</si>
  <si>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</si>
  <si>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</si>
  <si>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</si>
  <si>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</si>
  <si>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</si>
  <si>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</si>
  <si>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</si>
  <si>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</si>
  <si>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</si>
  <si>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</si>
  <si>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</si>
  <si>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</si>
  <si>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</si>
  <si>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</si>
  <si>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</si>
  <si>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</si>
  <si>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</si>
  <si>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</si>
  <si>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</si>
  <si>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</si>
  <si>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</si>
  <si>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</si>
  <si>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</si>
  <si>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</si>
  <si>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</si>
  <si>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</si>
  <si>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</si>
  <si>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</si>
  <si>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</si>
  <si>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</si>
  <si>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</si>
  <si>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</si>
  <si>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</si>
  <si>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</si>
  <si>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</si>
  <si>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</si>
  <si>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</si>
  <si>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</si>
  <si>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</si>
  <si>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</si>
  <si>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</si>
  <si>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</si>
  <si>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</si>
  <si>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</si>
  <si>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</si>
  <si>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</si>
  <si>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</si>
  <si>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</si>
  <si>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</si>
  <si>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</si>
  <si>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</si>
  <si>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</si>
  <si>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</si>
  <si>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</si>
  <si>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</si>
  <si>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</si>
  <si>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</si>
  <si>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</si>
  <si>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</si>
  <si>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</si>
  <si>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</si>
  <si>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</si>
  <si>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</si>
  <si>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</si>
  <si>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</si>
  <si>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</si>
  <si>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</si>
  <si>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</si>
  <si>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</si>
  <si>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</si>
  <si>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</si>
  <si>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</si>
  <si>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</si>
  <si>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</si>
  <si>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</si>
  <si>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</si>
  <si>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</si>
  <si>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</si>
  <si>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</si>
  <si>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</si>
  <si>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</si>
  <si>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</si>
  <si>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</si>
  <si>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</si>
  <si>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</si>
  <si>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</si>
  <si>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</si>
  <si>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</si>
  <si>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</si>
  <si>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</si>
  <si>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</si>
  <si>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</si>
  <si>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</si>
  <si>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</si>
  <si>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</si>
  <si>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</si>
  <si>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</si>
  <si>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</si>
  <si>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</si>
  <si>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</si>
  <si>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</si>
  <si>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</si>
  <si>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</si>
  <si>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</si>
  <si>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</si>
  <si>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</si>
  <si>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</si>
  <si>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</si>
  <si>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</si>
  <si>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</si>
  <si>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</si>
  <si>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</si>
  <si>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</si>
  <si>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</si>
  <si>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</si>
  <si>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</si>
  <si>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</si>
  <si>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</si>
  <si>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</si>
  <si>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</si>
  <si>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</si>
  <si>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</si>
  <si>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</si>
  <si>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</si>
  <si>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</si>
  <si>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</si>
  <si>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</si>
  <si>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</si>
  <si>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</si>
  <si>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</si>
  <si>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</si>
  <si>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</si>
  <si>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</si>
  <si>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</si>
  <si>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</si>
  <si>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</si>
  <si>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</si>
  <si>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</si>
  <si>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</si>
  <si>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</si>
  <si>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</si>
  <si>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</si>
  <si>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</si>
  <si>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</si>
  <si>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</si>
  <si>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</si>
  <si>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</si>
  <si>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</si>
  <si>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</si>
  <si>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</si>
  <si>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</si>
  <si>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</si>
  <si>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</si>
  <si>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</si>
  <si>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</si>
  <si>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</si>
  <si>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</si>
  <si>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</si>
  <si>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</si>
  <si>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</si>
  <si>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</si>
  <si>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</si>
  <si>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</si>
  <si>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</si>
  <si>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</si>
  <si>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</si>
  <si>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</si>
  <si>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</si>
  <si>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</si>
  <si>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</si>
  <si>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</si>
  <si>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</si>
  <si>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</si>
  <si>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</si>
  <si>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</si>
  <si>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</si>
  <si>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</si>
  <si>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</si>
  <si>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</si>
  <si>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</si>
  <si>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</si>
  <si>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</si>
  <si>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</si>
  <si>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</si>
  <si>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</si>
  <si>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</si>
  <si>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</si>
  <si>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</si>
  <si>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</si>
  <si>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</si>
  <si>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</si>
  <si>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</si>
  <si>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</si>
  <si>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</si>
  <si>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</si>
  <si>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</si>
  <si>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</si>
  <si>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</si>
  <si>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</si>
  <si>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</si>
  <si>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</si>
  <si>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</si>
  <si>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</si>
  <si>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</si>
  <si>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</si>
  <si>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</si>
  <si>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</si>
  <si>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</si>
  <si>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</si>
  <si>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</si>
  <si>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</si>
  <si>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</si>
  <si>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</si>
  <si>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</si>
  <si>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</si>
  <si>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</si>
  <si>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</si>
  <si>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</si>
  <si>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</si>
  <si>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</si>
  <si>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</si>
  <si>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</si>
  <si>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</si>
  <si>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</si>
  <si>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</si>
  <si>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</si>
  <si>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</si>
  <si>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</si>
  <si>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</si>
  <si>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</si>
  <si>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</si>
  <si>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</si>
  <si>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</si>
  <si>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</si>
  <si>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</si>
  <si>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</si>
  <si>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</si>
  <si>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</si>
  <si>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</si>
  <si>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</si>
  <si>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</si>
  <si>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</si>
  <si>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</si>
  <si>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</si>
  <si>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</si>
  <si>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</si>
  <si>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</si>
  <si>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</si>
  <si>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</si>
  <si>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</si>
  <si>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</si>
  <si>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</si>
  <si>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</si>
  <si>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</si>
  <si>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</si>
  <si>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</si>
  <si>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</si>
  <si>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</si>
  <si>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</si>
  <si>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</si>
  <si>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</si>
  <si>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</si>
  <si>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</si>
  <si>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</si>
  <si>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</si>
  <si>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</si>
  <si>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</si>
  <si>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</si>
  <si>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</si>
  <si>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</si>
  <si>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</si>
  <si>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</si>
  <si>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</si>
  <si>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</si>
  <si>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</si>
  <si>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</si>
  <si>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</si>
  <si>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</si>
  <si>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</si>
  <si>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</si>
  <si>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</si>
  <si>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</si>
  <si>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</si>
  <si>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</si>
  <si>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</si>
  <si>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</si>
  <si>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</si>
  <si>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</si>
  <si>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</si>
  <si>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</si>
  <si>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</si>
  <si>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</si>
  <si>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</si>
  <si>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</si>
  <si>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</si>
  <si>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</si>
  <si>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</si>
  <si>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</si>
  <si>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</si>
  <si>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</si>
  <si>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</si>
  <si>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</si>
  <si>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</si>
  <si>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</si>
  <si>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</si>
  <si>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</si>
  <si>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</si>
  <si>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</si>
  <si>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</si>
  <si>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</si>
  <si>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</si>
  <si>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</si>
  <si>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</si>
  <si>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</si>
  <si>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</si>
  <si>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</si>
  <si>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</si>
  <si>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</si>
  <si>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</si>
  <si>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</si>
  <si>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</si>
  <si>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</si>
  <si>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</si>
  <si>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</si>
  <si>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</si>
  <si>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</si>
  <si>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</si>
  <si>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</si>
  <si>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</si>
  <si>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</si>
  <si>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</si>
  <si>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</si>
  <si>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</si>
  <si>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</si>
  <si>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</si>
  <si>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</si>
  <si>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</si>
  <si>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</si>
  <si>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</si>
  <si>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</si>
  <si>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</si>
  <si>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</si>
  <si>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</si>
  <si>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</si>
  <si>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</si>
  <si>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</si>
  <si>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</si>
  <si>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</si>
  <si>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</si>
  <si>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</si>
  <si>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</si>
  <si>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</si>
  <si>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</si>
  <si>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</si>
  <si>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</si>
  <si>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</si>
  <si>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</si>
  <si>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</si>
  <si>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</si>
  <si>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</si>
  <si>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</si>
  <si>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</si>
  <si>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</si>
  <si>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</si>
  <si>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</si>
  <si>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</si>
  <si>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</si>
  <si>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</si>
  <si>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</si>
  <si>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</si>
  <si>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</si>
  <si>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</si>
  <si>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</si>
  <si>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</si>
  <si>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</si>
  <si>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</si>
  <si>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</si>
  <si>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</si>
  <si>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</si>
  <si>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</si>
  <si>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</si>
  <si>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</si>
  <si>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</si>
  <si>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</si>
  <si>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</si>
  <si>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</si>
  <si>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</si>
  <si>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</si>
  <si>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</si>
  <si>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</si>
  <si>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</si>
  <si>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</si>
  <si>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</si>
  <si>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</si>
  <si>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</si>
  <si>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</si>
  <si>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</si>
  <si>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</si>
  <si>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</si>
  <si>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</si>
  <si>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</si>
  <si>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</si>
  <si>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</si>
  <si>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</si>
  <si>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</si>
  <si>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</si>
  <si>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</si>
  <si>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</si>
  <si>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</si>
  <si>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</si>
  <si>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</si>
  <si>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</si>
  <si>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</si>
  <si>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</si>
  <si>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</si>
  <si>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</si>
  <si>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</si>
  <si>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</si>
  <si>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</si>
  <si>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</si>
  <si>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</si>
  <si>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</si>
  <si>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</si>
  <si>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</si>
  <si>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</si>
  <si>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</si>
  <si>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</si>
  <si>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</si>
  <si>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</si>
  <si>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</si>
  <si>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</si>
  <si>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</si>
  <si>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</si>
  <si>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</si>
  <si>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</si>
  <si>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</si>
  <si>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</si>
  <si>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</si>
  <si>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</si>
  <si>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</si>
  <si>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</si>
  <si>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</si>
  <si>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</si>
  <si>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</si>
  <si>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</si>
  <si>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</si>
  <si>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</si>
  <si>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</si>
  <si>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</si>
  <si>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</si>
  <si>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</si>
  <si>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</si>
  <si>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</si>
  <si>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</si>
  <si>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</si>
  <si>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</si>
  <si>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</si>
  <si>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</si>
  <si>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</si>
  <si>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</si>
  <si>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</si>
  <si>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</si>
  <si>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</si>
  <si>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</si>
  <si>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</si>
  <si>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</si>
  <si>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</si>
  <si>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</si>
  <si>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</si>
  <si>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</si>
  <si>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</si>
  <si>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</si>
  <si>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</si>
  <si>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</si>
  <si>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</si>
  <si>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</si>
  <si>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</si>
  <si>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</si>
  <si>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</si>
  <si>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</si>
  <si>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</si>
  <si>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</si>
  <si>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</si>
  <si>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</si>
  <si>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</si>
  <si>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</si>
  <si>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</si>
  <si>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</si>
  <si>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</si>
  <si>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</si>
  <si>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</si>
  <si>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</si>
  <si>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</si>
  <si>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</si>
  <si>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</si>
  <si>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</si>
  <si>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</si>
  <si>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</si>
  <si>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</si>
  <si>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</si>
  <si>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</si>
  <si>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</si>
  <si>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</si>
  <si>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</si>
  <si>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</si>
  <si>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</si>
  <si>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</si>
  <si>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</si>
  <si>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</si>
  <si>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</si>
  <si>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</si>
  <si>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</si>
  <si>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</si>
  <si>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</si>
  <si>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</si>
  <si>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</si>
  <si>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</si>
  <si>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</si>
  <si>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</si>
  <si>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</si>
  <si>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</si>
  <si>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</si>
  <si>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</si>
  <si>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</si>
  <si>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</si>
  <si>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</si>
  <si>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</si>
  <si>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</si>
  <si>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</si>
  <si>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</si>
  <si>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</si>
  <si>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</si>
  <si>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</si>
  <si>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</si>
  <si>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</si>
  <si>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</si>
  <si>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</si>
  <si>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</si>
  <si>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</si>
  <si>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</si>
  <si>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</si>
  <si>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</si>
  <si>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</si>
  <si>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</si>
  <si>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</si>
  <si>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</si>
  <si>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</si>
  <si>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</si>
  <si>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</si>
  <si>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</si>
  <si>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</si>
  <si>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</si>
  <si>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</si>
  <si>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</si>
  <si>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</si>
  <si>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</si>
  <si>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</si>
  <si>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</si>
  <si>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</si>
  <si>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</si>
  <si>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</si>
  <si>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</si>
  <si>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</si>
  <si>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</si>
  <si>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</si>
  <si>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</si>
  <si>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</si>
  <si>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</si>
  <si>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</si>
  <si>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</si>
  <si>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</si>
  <si>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</si>
  <si>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</si>
  <si>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</si>
  <si>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</si>
  <si>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</si>
  <si>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</si>
  <si>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</si>
  <si>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</si>
  <si>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</si>
  <si>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</si>
  <si>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</si>
  <si>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</si>
  <si>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</si>
  <si>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</si>
  <si>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</si>
  <si>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</si>
  <si>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</si>
  <si>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</si>
  <si>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</si>
  <si>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</si>
  <si>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</si>
  <si>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</si>
  <si>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</si>
  <si>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</si>
  <si>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</si>
  <si>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</si>
  <si>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</si>
  <si>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</si>
  <si>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</si>
  <si>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</si>
  <si>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</si>
  <si>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</si>
  <si>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</si>
  <si>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</si>
  <si>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</si>
  <si>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</si>
  <si>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</si>
  <si>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</si>
  <si>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</si>
  <si>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</si>
  <si>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</si>
  <si>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</si>
  <si>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</si>
  <si>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</si>
  <si>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</si>
  <si>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</si>
  <si>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</si>
  <si>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</si>
  <si>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</si>
  <si>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</si>
  <si>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</si>
  <si>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</si>
  <si>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</si>
  <si>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</si>
  <si>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</si>
  <si>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</si>
  <si>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</si>
  <si>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</si>
  <si>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</si>
  <si>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</si>
  <si>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</si>
  <si>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</si>
  <si>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</si>
  <si>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</si>
  <si>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</si>
  <si>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</si>
  <si>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</si>
  <si>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</si>
  <si>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</si>
  <si>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</si>
  <si>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</si>
  <si>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</si>
  <si>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</si>
  <si>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</si>
  <si>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</si>
  <si>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</si>
  <si>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</si>
  <si>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</si>
  <si>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</si>
  <si>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</si>
  <si>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</si>
  <si>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</si>
  <si>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</si>
  <si>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</si>
  <si>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</si>
  <si>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</si>
  <si>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</si>
  <si>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</si>
  <si>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</si>
  <si>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</si>
  <si>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</si>
  <si>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</si>
  <si>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</si>
  <si>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</si>
  <si>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</si>
  <si>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</si>
  <si>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</si>
  <si>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</si>
  <si>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</si>
  <si>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</si>
  <si>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</si>
  <si>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</si>
  <si>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</si>
  <si>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</si>
  <si>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</si>
  <si>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</si>
  <si>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</si>
  <si>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</si>
  <si>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</si>
  <si>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</si>
  <si>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</si>
  <si>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</si>
  <si>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</si>
  <si>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</si>
  <si>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</si>
  <si>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</si>
  <si>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</si>
  <si>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</si>
  <si>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</si>
  <si>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</si>
  <si>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</si>
  <si>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</si>
  <si>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</si>
  <si>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</si>
  <si>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</si>
  <si>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</si>
  <si>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</si>
  <si>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</si>
  <si>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</si>
  <si>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</si>
  <si>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</si>
  <si>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</si>
  <si>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</si>
  <si>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</si>
  <si>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</si>
  <si>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</si>
  <si>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</si>
  <si>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</si>
  <si>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</si>
  <si>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</si>
  <si>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</si>
  <si>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</si>
  <si>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</si>
  <si>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</si>
  <si>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</si>
  <si>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</si>
  <si>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</si>
  <si>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</si>
  <si>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</si>
  <si>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</si>
  <si>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</si>
  <si>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</si>
  <si>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</si>
  <si>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</si>
  <si>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</si>
  <si>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</si>
  <si>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</si>
  <si>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</si>
  <si>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</si>
  <si>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</si>
  <si>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</si>
  <si>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</si>
  <si>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</si>
  <si>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</si>
  <si>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</si>
  <si>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</si>
  <si>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</si>
  <si>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</si>
  <si>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</si>
  <si>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</si>
  <si>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</si>
  <si>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</si>
  <si>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</si>
  <si>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</si>
  <si>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</si>
  <si>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</si>
  <si>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</si>
  <si>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</si>
  <si>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</si>
  <si>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</si>
  <si>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</si>
  <si>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</si>
  <si>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</si>
  <si>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</si>
  <si>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</si>
  <si>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</si>
  <si>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</si>
  <si>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</si>
  <si>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</si>
  <si>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</si>
  <si>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</si>
  <si>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</si>
  <si>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</si>
  <si>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</si>
  <si>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</si>
  <si>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</si>
  <si>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</si>
  <si>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</si>
  <si>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</si>
  <si>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</si>
  <si>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</si>
  <si>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</si>
  <si>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</si>
  <si>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</si>
  <si>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</si>
  <si>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</si>
  <si>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</si>
  <si>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</si>
  <si>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</si>
  <si>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</si>
  <si>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</si>
  <si>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</si>
  <si>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</si>
  <si>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</si>
  <si>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</si>
  <si>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</si>
  <si>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</si>
  <si>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</si>
  <si>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</si>
  <si>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</si>
  <si>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</si>
  <si>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</si>
  <si>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</si>
  <si>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</si>
  <si>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</si>
  <si>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</si>
  <si>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</si>
  <si>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</si>
  <si>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</si>
  <si>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</si>
  <si>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</si>
  <si>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</si>
  <si>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</si>
  <si>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</si>
  <si>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</si>
  <si>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</si>
  <si>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</si>
  <si>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</si>
  <si>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</si>
  <si>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</si>
  <si>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</si>
  <si>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</si>
  <si>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</si>
  <si>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</si>
  <si>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</si>
  <si>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</si>
  <si>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</si>
  <si>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</si>
  <si>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</si>
  <si>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</si>
  <si>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</si>
  <si>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</si>
  <si>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</si>
  <si>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</si>
  <si>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</si>
  <si>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</si>
  <si>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</si>
  <si>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</si>
  <si>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</si>
  <si>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</si>
  <si>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</si>
  <si>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</si>
  <si>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</si>
  <si>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</si>
  <si>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</si>
  <si>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</si>
  <si>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</si>
  <si>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</si>
  <si>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</si>
  <si>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</si>
  <si>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</si>
  <si>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</si>
  <si>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</si>
  <si>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</si>
  <si>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</si>
  <si>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</si>
  <si>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</si>
  <si>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</si>
  <si>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</si>
  <si>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</si>
  <si>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</si>
  <si>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</si>
  <si>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</si>
  <si>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</si>
  <si>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</si>
  <si>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</si>
  <si>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</si>
  <si>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</si>
  <si>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</si>
  <si>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</si>
  <si>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</si>
  <si>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</si>
  <si>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</si>
  <si>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</si>
  <si>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</si>
  <si>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</si>
  <si>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</si>
  <si>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</si>
  <si>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</si>
  <si>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</si>
  <si>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</si>
  <si>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</si>
  <si>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</si>
  <si>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</si>
  <si>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</si>
  <si>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</si>
  <si>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</si>
  <si>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</si>
  <si>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</si>
  <si>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</si>
  <si>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</si>
  <si>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</si>
  <si>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</si>
  <si>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</si>
  <si>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</si>
  <si>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</si>
  <si>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</si>
  <si>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</si>
  <si>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</si>
  <si>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</si>
  <si>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</si>
  <si>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</si>
  <si>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</si>
  <si>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</si>
  <si>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</si>
  <si>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</si>
  <si>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</si>
  <si>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</si>
  <si>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</si>
  <si>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</si>
  <si>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</si>
  <si>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</si>
  <si>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</si>
  <si>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</si>
  <si>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</si>
  <si>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</si>
  <si>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</si>
  <si>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</si>
  <si>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</si>
  <si>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</si>
  <si>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</si>
  <si>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</si>
  <si>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</si>
  <si>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</si>
  <si>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</si>
  <si>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</si>
  <si>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</si>
  <si>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</si>
  <si>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</si>
  <si>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</si>
  <si>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</si>
  <si>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</si>
  <si>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</si>
  <si>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</si>
  <si>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</si>
  <si>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</si>
  <si>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</si>
  <si>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</si>
  <si>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</si>
  <si>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</si>
  <si>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</si>
  <si>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</si>
  <si>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</si>
  <si>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</si>
  <si>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</si>
  <si>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</si>
  <si>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</si>
  <si>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</si>
  <si>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</si>
  <si>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</si>
  <si>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</si>
  <si>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</si>
  <si>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</si>
  <si>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</si>
  <si>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</si>
  <si>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</si>
  <si>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</si>
  <si>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</si>
  <si>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</si>
  <si>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</si>
  <si>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</si>
  <si>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</si>
  <si>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</si>
  <si>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</si>
  <si>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</si>
  <si>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</si>
  <si>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</si>
  <si>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</si>
  <si>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</si>
  <si>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</si>
  <si>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</si>
  <si>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</si>
  <si>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</si>
  <si>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</si>
  <si>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</si>
  <si>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</si>
  <si>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</si>
  <si>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</si>
  <si>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</si>
  <si>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</si>
  <si>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</si>
  <si>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</si>
  <si>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</si>
  <si>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</si>
  <si>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</si>
  <si>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</si>
  <si>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</si>
  <si>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</si>
  <si>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</si>
  <si>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</si>
  <si>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</si>
  <si>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</si>
  <si>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</si>
  <si>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</si>
  <si>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</si>
  <si>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</si>
  <si>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</si>
  <si>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</si>
  <si>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</si>
  <si>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</si>
  <si>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</si>
  <si>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</si>
  <si>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</si>
  <si>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</si>
  <si>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</si>
  <si>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</si>
  <si>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</si>
  <si>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</si>
  <si>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</si>
  <si>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</si>
  <si>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</si>
  <si>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</si>
  <si>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</si>
  <si>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</si>
  <si>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</si>
  <si>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</si>
  <si>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</si>
  <si>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</si>
  <si>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</si>
  <si>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</si>
  <si>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</si>
  <si>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</si>
  <si>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</si>
  <si>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</si>
  <si>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</si>
  <si>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</si>
  <si>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</si>
  <si>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</si>
  <si>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</si>
  <si>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</si>
  <si>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</si>
  <si>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</si>
  <si>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</si>
  <si>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</si>
  <si>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</si>
  <si>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</si>
  <si>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</si>
  <si>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</si>
  <si>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</si>
  <si>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</si>
  <si>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</si>
  <si>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</si>
  <si>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</si>
  <si>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</si>
  <si>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</si>
  <si>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</si>
  <si>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</si>
  <si>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</si>
  <si>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</si>
  <si>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</si>
  <si>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</si>
  <si>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</si>
  <si>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</si>
  <si>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</si>
  <si>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</si>
  <si>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</si>
  <si>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</si>
  <si>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</si>
  <si>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</si>
  <si>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</si>
  <si>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</si>
  <si>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</si>
  <si>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</si>
  <si>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</si>
  <si>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</si>
  <si>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</si>
  <si>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</si>
  <si>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</si>
  <si>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</si>
  <si>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</si>
  <si>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</si>
  <si>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</si>
  <si>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</si>
  <si>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</si>
  <si>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</si>
  <si>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</si>
  <si>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</si>
  <si>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</si>
  <si>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</si>
  <si>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</si>
  <si>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</si>
  <si>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</si>
  <si>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</si>
  <si>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</si>
  <si>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</si>
  <si>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</si>
  <si>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</si>
  <si>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</si>
  <si>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</si>
  <si>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</si>
  <si>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</si>
  <si>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</si>
  <si>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</si>
  <si>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</si>
  <si>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</si>
  <si>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</si>
  <si>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</si>
  <si>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</si>
  <si>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</si>
  <si>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</si>
  <si>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</si>
  <si>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</si>
  <si>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</si>
  <si>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</si>
  <si>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</si>
  <si>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</si>
  <si>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</si>
  <si>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</si>
  <si>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</si>
  <si>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</si>
  <si>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</si>
  <si>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</si>
  <si>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</si>
  <si>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</si>
  <si>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</si>
  <si>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</si>
  <si>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</si>
  <si>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</si>
  <si>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</si>
  <si>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</si>
  <si>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</si>
  <si>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</si>
  <si>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</si>
  <si>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</si>
  <si>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</si>
  <si>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</si>
  <si>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</si>
  <si>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</si>
  <si>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</si>
  <si>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</si>
  <si>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</si>
  <si>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</si>
  <si>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</si>
  <si>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</si>
  <si>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</si>
  <si>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</si>
  <si>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</si>
  <si>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</si>
  <si>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</si>
  <si>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</si>
  <si>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</si>
  <si>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</si>
  <si>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</si>
  <si>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</si>
  <si>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</si>
  <si>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</si>
  <si>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</si>
  <si>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</si>
  <si>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</si>
  <si>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</si>
  <si>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</si>
  <si>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</si>
  <si>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</si>
  <si>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</si>
  <si>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</si>
  <si>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</si>
  <si>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</si>
  <si>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</si>
  <si>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</si>
  <si>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</si>
  <si>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</si>
  <si>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</si>
  <si>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</si>
  <si>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</si>
  <si>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</si>
  <si>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</si>
  <si>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</si>
  <si>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</si>
  <si>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</si>
  <si>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</si>
  <si>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</si>
  <si>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</si>
  <si>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</si>
  <si>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</si>
  <si>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</si>
  <si>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</si>
  <si>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</si>
  <si>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</si>
  <si>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</si>
  <si>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</si>
  <si>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</si>
  <si>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</si>
  <si>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</si>
  <si>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</si>
  <si>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</si>
  <si>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</si>
  <si>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</si>
  <si>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</si>
  <si>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</si>
  <si>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</si>
  <si>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</si>
  <si>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</si>
  <si>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</si>
  <si>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</si>
  <si>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</si>
  <si>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</si>
  <si>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</si>
  <si>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</si>
  <si>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</si>
  <si>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</si>
  <si>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</si>
  <si>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</si>
  <si>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</si>
  <si>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</si>
  <si>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</si>
  <si>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</si>
  <si>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</si>
  <si>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</si>
  <si>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</si>
  <si>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</si>
  <si>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</si>
  <si>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</si>
  <si>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</si>
  <si>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</si>
  <si>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</si>
  <si>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</si>
  <si>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</si>
  <si>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</si>
  <si>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</si>
  <si>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</si>
  <si>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</si>
  <si>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</si>
  <si>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</si>
  <si>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</si>
  <si>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</si>
  <si>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</si>
  <si>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</si>
  <si>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</si>
  <si>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</si>
  <si>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</si>
  <si>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</si>
  <si>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</si>
  <si>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</si>
  <si>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</si>
  <si>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</si>
  <si>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</si>
  <si>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</si>
  <si>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</si>
  <si>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</si>
  <si>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</si>
  <si>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</si>
  <si>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</si>
  <si>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</si>
  <si>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</si>
  <si>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</si>
  <si>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</si>
  <si>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</si>
  <si>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</si>
  <si>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</si>
  <si>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</si>
  <si>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</si>
  <si>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</si>
  <si>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</si>
  <si>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</si>
  <si>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</si>
  <si>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</si>
  <si>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</si>
  <si>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</si>
  <si>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</si>
  <si>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</si>
  <si>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</si>
  <si>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</si>
  <si>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</si>
  <si>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</si>
  <si>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</si>
  <si>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</si>
  <si>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</si>
  <si>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</si>
  <si>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</si>
  <si>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</si>
  <si>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</si>
  <si>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</si>
  <si>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</si>
  <si>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</si>
  <si>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</si>
  <si>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</si>
  <si>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</si>
  <si>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</si>
  <si>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</si>
  <si>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</si>
  <si>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</si>
  <si>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</si>
  <si>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</si>
  <si>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</si>
  <si>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</si>
  <si>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</si>
  <si>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</si>
  <si>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</si>
  <si>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</si>
  <si>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</si>
  <si>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</si>
  <si>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</si>
  <si>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</si>
  <si>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</si>
  <si>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</si>
  <si>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</si>
  <si>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</si>
  <si>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</si>
  <si>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</si>
  <si>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</si>
  <si>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</si>
  <si>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</si>
  <si>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</si>
  <si>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</si>
  <si>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</si>
  <si>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</si>
  <si>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</si>
  <si>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</si>
  <si>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</si>
  <si>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</si>
  <si>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</si>
  <si>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</si>
  <si>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</si>
  <si>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</si>
  <si>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</si>
  <si>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</si>
  <si>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</si>
  <si>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</si>
  <si>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</si>
  <si>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</si>
  <si>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</si>
  <si>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</si>
  <si>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</si>
  <si>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</si>
  <si>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</si>
  <si>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</si>
  <si>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</si>
  <si>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</si>
  <si>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</si>
  <si>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</si>
  <si>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</si>
  <si>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</si>
  <si>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</si>
  <si>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</si>
  <si>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</si>
  <si>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</si>
  <si>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</si>
  <si>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</si>
  <si>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</si>
  <si>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</si>
  <si>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</si>
  <si>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</si>
  <si>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</si>
  <si>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</si>
  <si>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</si>
  <si>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</si>
  <si>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</si>
  <si>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</si>
  <si>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</si>
  <si>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</si>
  <si>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</si>
  <si>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</si>
  <si>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</si>
  <si>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</si>
  <si>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</si>
  <si>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</si>
  <si>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</si>
  <si>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</si>
  <si>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</si>
  <si>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</si>
  <si>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</si>
  <si>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</si>
  <si>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</si>
  <si>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</si>
  <si>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</si>
  <si>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</si>
  <si>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</si>
  <si>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</si>
  <si>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</si>
  <si>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</si>
  <si>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</si>
  <si>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</si>
  <si>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</si>
  <si>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</si>
  <si>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</si>
  <si>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</si>
  <si>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</si>
  <si>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</si>
  <si>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</si>
  <si>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</si>
  <si>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</si>
  <si>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</si>
  <si>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</si>
  <si>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</si>
  <si>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</si>
  <si>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</si>
  <si>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</si>
  <si>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</si>
  <si>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</si>
  <si>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</si>
  <si>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</si>
  <si>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</si>
  <si>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</si>
  <si>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</si>
  <si>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</si>
  <si>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</si>
  <si>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</si>
  <si>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</si>
  <si>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</si>
  <si>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</si>
  <si>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</si>
  <si>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</si>
  <si>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</si>
  <si>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</si>
  <si>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</si>
  <si>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</si>
  <si>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</si>
  <si>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</si>
  <si>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</si>
  <si>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</si>
  <si>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</si>
  <si>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</si>
  <si>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</si>
  <si>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</si>
  <si>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</si>
  <si>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</si>
  <si>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</si>
  <si>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</si>
  <si>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</si>
  <si>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</si>
  <si>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</si>
  <si>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</si>
  <si>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</si>
  <si>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</si>
  <si>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</si>
  <si>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</si>
  <si>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</si>
  <si>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</si>
  <si>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</si>
  <si>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</si>
  <si>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</si>
  <si>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</si>
  <si>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</si>
  <si>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</si>
  <si>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</si>
  <si>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</si>
  <si>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</si>
  <si>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</si>
  <si>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</si>
  <si>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</si>
  <si>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</si>
  <si>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</si>
  <si>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</si>
  <si>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</si>
  <si>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</si>
  <si>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</si>
  <si>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</si>
  <si>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</si>
  <si>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</si>
  <si>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</si>
  <si>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</si>
  <si>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</si>
  <si>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</si>
  <si>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</si>
  <si>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</si>
  <si>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</si>
  <si>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</si>
  <si>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</si>
  <si>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</si>
  <si>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</si>
  <si>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</si>
  <si>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</si>
  <si>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</si>
  <si>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</si>
  <si>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</si>
  <si>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</si>
  <si>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</si>
  <si>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</si>
  <si>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</si>
  <si>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</si>
  <si>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</si>
  <si>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</si>
  <si>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</si>
  <si>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</si>
  <si>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</si>
  <si>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</si>
  <si>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</si>
  <si>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</si>
  <si>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</si>
  <si>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</si>
  <si>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</si>
  <si>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</si>
  <si>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</si>
  <si>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</si>
  <si>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</si>
  <si>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</si>
  <si>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</si>
  <si>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</si>
  <si>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</si>
  <si>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</si>
  <si>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</si>
  <si>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</si>
  <si>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</si>
  <si>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</si>
  <si>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</si>
  <si>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</si>
  <si>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</si>
  <si>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</si>
  <si>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</si>
  <si>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</si>
  <si>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</si>
  <si>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</si>
  <si>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</si>
  <si>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</si>
  <si>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</si>
  <si>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</si>
  <si>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</si>
  <si>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</si>
  <si>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</si>
  <si>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</si>
  <si>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</si>
  <si>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</si>
  <si>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</si>
  <si>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</si>
  <si>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</si>
  <si>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</si>
  <si>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</si>
  <si>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</si>
  <si>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</si>
  <si>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</si>
  <si>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</si>
  <si>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</si>
  <si>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</si>
  <si>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</si>
  <si>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</si>
  <si>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</si>
  <si>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</si>
  <si>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</si>
  <si>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</si>
  <si>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</si>
  <si>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</si>
  <si>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</si>
  <si>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</si>
  <si>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</si>
  <si>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</si>
  <si>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</si>
  <si>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</si>
  <si>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</si>
  <si>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</si>
  <si>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</si>
  <si>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</si>
  <si>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</si>
  <si>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</si>
  <si>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</si>
  <si>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</si>
  <si>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</si>
  <si>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</si>
  <si>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</si>
  <si>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</si>
  <si>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</si>
  <si>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</si>
  <si>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</si>
  <si>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</si>
  <si>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</si>
  <si>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</si>
  <si>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</si>
  <si>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</si>
  <si>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</si>
  <si>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</si>
  <si>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</si>
  <si>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</si>
  <si>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</si>
  <si>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</si>
  <si>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</si>
  <si>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</si>
  <si>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</si>
  <si>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</si>
  <si>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</si>
  <si>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</si>
  <si>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</si>
  <si>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</si>
  <si>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</si>
  <si>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</si>
  <si>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</si>
  <si>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</si>
  <si>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</si>
  <si>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</si>
  <si>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</si>
  <si>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</si>
  <si>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</si>
  <si>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</si>
  <si>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</si>
  <si>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</si>
  <si>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</si>
  <si>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</si>
  <si>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</si>
  <si>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</si>
  <si>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</si>
  <si>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</si>
  <si>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</si>
  <si>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</si>
  <si>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</si>
  <si>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</si>
  <si>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</si>
  <si>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</si>
  <si>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</si>
  <si>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</si>
  <si>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</si>
  <si>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</si>
  <si>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</si>
  <si>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</si>
  <si>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</si>
  <si>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</si>
  <si>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</si>
  <si>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</si>
  <si>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</si>
  <si>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</si>
  <si>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</si>
  <si>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</si>
  <si>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</si>
  <si>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</si>
  <si>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</si>
  <si>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</si>
  <si>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</si>
  <si>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</si>
  <si>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</si>
  <si>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</si>
  <si>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</si>
  <si>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</si>
  <si>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</si>
  <si>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</si>
  <si>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</si>
  <si>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</si>
  <si>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</si>
  <si>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</si>
  <si>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</si>
  <si>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</si>
  <si>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</si>
  <si>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</si>
  <si>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</si>
  <si>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</si>
  <si>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</si>
  <si>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</si>
  <si>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</si>
  <si>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</si>
  <si>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</si>
  <si>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</si>
  <si>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</si>
  <si>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</si>
  <si>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</si>
  <si>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</si>
  <si>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</si>
  <si>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</si>
  <si>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</si>
  <si>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</si>
  <si>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</si>
  <si>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</si>
  <si>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</si>
  <si>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</si>
  <si>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</si>
  <si>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</si>
  <si>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</si>
  <si>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</si>
  <si>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</si>
  <si>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</si>
  <si>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</si>
  <si>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</si>
  <si>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</si>
  <si>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</si>
  <si>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</si>
  <si>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</si>
  <si>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</si>
  <si>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</si>
  <si>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</si>
  <si>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</si>
  <si>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</si>
  <si>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</si>
  <si>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</si>
  <si>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</si>
  <si>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</si>
  <si>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</si>
  <si>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</si>
  <si>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</si>
  <si>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</si>
  <si>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</si>
  <si>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</si>
  <si>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</si>
  <si>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</si>
  <si>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</si>
  <si>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</si>
  <si>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</si>
  <si>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</si>
  <si>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</si>
  <si>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</si>
  <si>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</si>
  <si>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</si>
  <si>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</si>
  <si>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</si>
  <si>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</si>
  <si>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</si>
  <si>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</si>
  <si>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</si>
  <si>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</si>
  <si>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</si>
  <si>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</si>
  <si>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</si>
  <si>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</si>
  <si>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</si>
  <si>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</si>
  <si>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</si>
  <si>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</si>
  <si>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</si>
  <si>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</si>
  <si>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</si>
  <si>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</si>
  <si>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</si>
  <si>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</si>
  <si>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</si>
  <si>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</si>
  <si>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</si>
  <si>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</si>
  <si>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</si>
  <si>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</si>
  <si>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</si>
  <si>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</si>
  <si>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</si>
  <si>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</si>
  <si>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</si>
  <si>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</si>
  <si>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</si>
  <si>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</si>
  <si>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</si>
  <si>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</si>
  <si>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</si>
  <si>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</si>
  <si>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</si>
  <si>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</si>
  <si>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</si>
  <si>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</si>
  <si>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</si>
  <si>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</si>
  <si>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</si>
  <si>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</si>
  <si>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</si>
  <si>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</si>
  <si>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</si>
  <si>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</si>
  <si>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</si>
  <si>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</si>
  <si>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</si>
  <si>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</si>
  <si>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</si>
  <si>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</si>
  <si>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</si>
  <si>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</si>
  <si>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</si>
  <si>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</si>
  <si>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</si>
  <si>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</si>
  <si>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</si>
  <si>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</si>
  <si>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</si>
  <si>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</si>
  <si>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</si>
  <si>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</si>
  <si>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</si>
  <si>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</si>
  <si>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</si>
  <si>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</si>
  <si>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</si>
  <si>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</si>
  <si>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</si>
  <si>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</si>
  <si>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</si>
  <si>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</si>
  <si>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</si>
  <si>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</si>
  <si>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</si>
  <si>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</si>
  <si>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</si>
  <si>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</si>
  <si>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</si>
  <si>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</si>
  <si>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</si>
  <si>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</si>
  <si>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</si>
  <si>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</si>
  <si>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</si>
  <si>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</si>
  <si>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</si>
  <si>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</si>
  <si>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</si>
  <si>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</si>
  <si>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</si>
  <si>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</si>
  <si>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</si>
  <si>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</si>
  <si>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</si>
  <si>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</si>
  <si>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</si>
  <si>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</si>
  <si>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</si>
  <si>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</si>
  <si>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</si>
  <si>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</si>
  <si>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</si>
  <si>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</si>
  <si>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</si>
  <si>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</si>
  <si>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</si>
  <si>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</si>
  <si>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</si>
  <si>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</si>
  <si>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</si>
  <si>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</si>
  <si>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</si>
  <si>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</si>
  <si>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</si>
  <si>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</si>
  <si>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</si>
  <si>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</si>
  <si>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</si>
  <si>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</si>
  <si>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</si>
  <si>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</si>
  <si>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</si>
  <si>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</si>
  <si>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</si>
  <si>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</si>
  <si>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</si>
  <si>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</si>
  <si>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</si>
  <si>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</si>
  <si>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</si>
  <si>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</si>
  <si>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</si>
  <si>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</si>
  <si>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</si>
  <si>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</si>
  <si>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</si>
  <si>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</si>
  <si>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</si>
  <si>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</si>
  <si>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</si>
  <si>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</si>
  <si>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</si>
  <si>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</si>
  <si>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</si>
  <si>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</si>
  <si>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</si>
  <si>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</si>
  <si>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</si>
  <si>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</si>
  <si>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</si>
  <si>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</si>
  <si>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</si>
  <si>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</si>
  <si>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</si>
  <si>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</si>
  <si>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</si>
  <si>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</si>
  <si>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</si>
  <si>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</si>
  <si>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</si>
  <si>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</si>
  <si>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</si>
  <si>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</si>
  <si>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</si>
  <si>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</si>
  <si>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</si>
  <si>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</si>
  <si>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</si>
  <si>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</si>
  <si>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</si>
  <si>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</si>
  <si>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</si>
  <si>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</si>
  <si>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</si>
  <si>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</si>
  <si>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</si>
  <si>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</si>
  <si>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</si>
  <si>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</si>
  <si>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</si>
  <si>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</si>
  <si>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</si>
  <si>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</si>
  <si>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</si>
  <si>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</si>
  <si>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</si>
  <si>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</si>
  <si>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</si>
  <si>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</si>
  <si>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</si>
  <si>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</si>
  <si>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</si>
  <si>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</si>
  <si>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</si>
  <si>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</si>
  <si>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</si>
  <si>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</si>
  <si>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</si>
  <si>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</si>
  <si>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</si>
  <si>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</si>
  <si>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</si>
  <si>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</si>
  <si>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</si>
  <si>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</si>
  <si>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</si>
  <si>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</si>
  <si>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</si>
  <si>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</si>
  <si>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</si>
  <si>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</si>
  <si>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</si>
  <si>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</si>
  <si>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</si>
  <si>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</si>
  <si>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</si>
  <si>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</si>
  <si>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</si>
  <si>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</si>
  <si>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</si>
  <si>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</si>
  <si>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</si>
  <si>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</si>
  <si>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</si>
  <si>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</si>
  <si>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</si>
  <si>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</si>
  <si>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</si>
  <si>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</si>
  <si>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</si>
  <si>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</si>
  <si>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</si>
  <si>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</si>
  <si>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</si>
  <si>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</si>
  <si>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</si>
  <si>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</si>
  <si>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</si>
  <si>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</si>
  <si>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</si>
  <si>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</si>
  <si>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</si>
  <si>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</si>
  <si>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</si>
  <si>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</si>
  <si>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</si>
  <si>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</si>
  <si>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</si>
  <si>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</si>
  <si>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</si>
  <si>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</si>
  <si>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</si>
  <si>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</si>
  <si>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</si>
  <si>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</si>
  <si>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</si>
  <si>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</si>
  <si>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</si>
  <si>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</si>
  <si>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</si>
  <si>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</si>
  <si>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</si>
  <si>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</si>
  <si>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</si>
  <si>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</si>
  <si>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</si>
  <si>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</si>
  <si>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</si>
  <si>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</si>
  <si>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</si>
  <si>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</si>
  <si>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</si>
  <si>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</si>
  <si>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</si>
  <si>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</si>
  <si>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</si>
  <si>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</si>
  <si>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</si>
  <si>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</si>
  <si>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</si>
  <si>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</si>
  <si>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</si>
  <si>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</si>
  <si>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</si>
  <si>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</si>
  <si>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</si>
  <si>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</si>
  <si>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</si>
  <si>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</si>
  <si>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</si>
  <si>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</si>
  <si>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</si>
  <si>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</si>
  <si>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</si>
  <si>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</si>
  <si>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</si>
  <si>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</si>
  <si>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</si>
  <si>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</si>
  <si>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</si>
  <si>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</si>
  <si>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</si>
  <si>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</si>
  <si>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</si>
  <si>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</si>
  <si>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</si>
  <si>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</si>
  <si>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</si>
  <si>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</si>
  <si>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</si>
  <si>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</si>
  <si>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</si>
  <si>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</si>
  <si>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</si>
  <si>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</si>
  <si>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</si>
  <si>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</si>
  <si>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</si>
  <si>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</si>
  <si>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</si>
  <si>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</si>
  <si>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</si>
  <si>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</si>
  <si>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</si>
  <si>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</si>
  <si>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</si>
  <si>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</si>
  <si>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</si>
  <si>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</si>
  <si>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</si>
  <si>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</si>
  <si>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</si>
  <si>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</si>
  <si>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</si>
  <si>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</si>
  <si>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</si>
  <si>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</si>
  <si>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</si>
  <si>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</si>
  <si>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</si>
  <si>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</si>
  <si>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</si>
  <si>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</si>
  <si>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</si>
  <si>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</si>
  <si>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</si>
  <si>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</si>
  <si>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</si>
  <si>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</si>
  <si>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</si>
  <si>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</si>
  <si>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</si>
  <si>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</si>
  <si>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</si>
  <si>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</si>
  <si>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</si>
  <si>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</si>
  <si>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</si>
  <si>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</si>
  <si>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</si>
  <si>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</si>
  <si>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</si>
  <si>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</si>
  <si>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</si>
  <si>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</si>
  <si>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</si>
  <si>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</si>
  <si>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</si>
  <si>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</si>
  <si>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</si>
  <si>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</si>
  <si>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</si>
  <si>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</si>
  <si>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</si>
  <si>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</si>
  <si>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</si>
  <si>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</si>
  <si>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</si>
  <si>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</si>
  <si>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</si>
  <si>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</si>
  <si>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</si>
  <si>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</si>
  <si>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</si>
  <si>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</si>
  <si>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</si>
  <si>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</si>
  <si>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</si>
  <si>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</si>
  <si>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</si>
  <si>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</si>
  <si>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</si>
  <si>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</si>
  <si>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</si>
  <si>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</si>
  <si>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</si>
  <si>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</si>
  <si>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</si>
  <si>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</si>
  <si>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</si>
  <si>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</si>
  <si>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</si>
  <si>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</si>
  <si>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</si>
  <si>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</si>
  <si>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</si>
  <si>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</si>
  <si>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</si>
  <si>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</si>
  <si>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</si>
  <si>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</si>
  <si>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</si>
  <si>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</si>
  <si>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</si>
  <si>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</si>
  <si>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</si>
  <si>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</si>
  <si>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</si>
  <si>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</si>
  <si>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</si>
  <si>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</si>
  <si>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</si>
  <si>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</si>
  <si>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</si>
  <si>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</si>
  <si>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</si>
  <si>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</si>
  <si>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</si>
  <si>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</si>
  <si>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</si>
  <si>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</si>
  <si>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</si>
  <si>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</si>
  <si>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</si>
  <si>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</si>
  <si>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</si>
  <si>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</si>
  <si>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</si>
  <si>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</si>
  <si>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</si>
  <si>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</si>
  <si>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</si>
  <si>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</si>
  <si>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</si>
  <si>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</si>
  <si>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</si>
  <si>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</si>
  <si>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</si>
  <si>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</si>
  <si>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</si>
  <si>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</si>
  <si>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</si>
  <si>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</si>
  <si>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</si>
  <si>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</si>
  <si>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</si>
  <si>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</si>
  <si>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</si>
  <si>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</si>
  <si>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</si>
  <si>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</si>
  <si>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</si>
  <si>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</si>
  <si>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</si>
  <si>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</si>
  <si>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</si>
  <si>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</si>
  <si>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</si>
  <si>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</si>
  <si>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</si>
  <si>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</si>
  <si>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</si>
  <si>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</si>
  <si>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</si>
  <si>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</si>
  <si>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</si>
  <si>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</si>
  <si>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</si>
  <si>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</si>
  <si>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</si>
  <si>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</si>
  <si>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</si>
  <si>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</si>
  <si>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</si>
  <si>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</si>
  <si>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</si>
  <si>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</si>
  <si>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</si>
  <si>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</si>
  <si>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</si>
  <si>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</si>
  <si>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</si>
  <si>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</si>
  <si>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</si>
  <si>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</si>
  <si>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</si>
  <si>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</si>
  <si>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</si>
  <si>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</si>
  <si>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</si>
  <si>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</si>
  <si>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</si>
  <si>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</si>
  <si>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</si>
  <si>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</si>
  <si>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</si>
  <si>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</si>
  <si>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</si>
  <si>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</si>
  <si>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</si>
  <si>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</si>
  <si>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</si>
  <si>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</si>
  <si>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</si>
  <si>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</si>
  <si>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</si>
  <si>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</si>
  <si>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</si>
  <si>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</si>
  <si>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</si>
  <si>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</si>
  <si>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</si>
  <si>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</si>
  <si>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</si>
  <si>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</si>
  <si>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</si>
  <si>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</si>
  <si>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</si>
  <si>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</si>
  <si>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</si>
  <si>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</si>
  <si>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</si>
  <si>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</si>
  <si>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</si>
  <si>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</si>
  <si>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</si>
  <si>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</si>
  <si>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</si>
  <si>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</si>
  <si>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</si>
  <si>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</si>
  <si>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</si>
  <si>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</si>
  <si>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</si>
  <si>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</si>
  <si>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</si>
  <si>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</si>
  <si>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</si>
  <si>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</si>
  <si>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</si>
  <si>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</si>
  <si>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</si>
  <si>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</si>
  <si>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</si>
  <si>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</si>
  <si>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</si>
  <si>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</si>
  <si>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</si>
  <si>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</si>
  <si>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</si>
  <si>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</si>
  <si>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</si>
  <si>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</si>
  <si>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</si>
  <si>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</si>
  <si>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</si>
  <si>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</si>
  <si>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</si>
  <si>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</si>
  <si>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</si>
  <si>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</si>
  <si>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</si>
  <si>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</si>
  <si>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</si>
  <si>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</si>
  <si>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</si>
  <si>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</si>
  <si>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</si>
  <si>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</si>
  <si>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</si>
  <si>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</si>
  <si>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</si>
  <si>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</si>
  <si>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</si>
  <si>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</si>
  <si>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</si>
  <si>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</si>
  <si>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</si>
  <si>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</si>
  <si>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</si>
  <si>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</si>
  <si>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</si>
  <si>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</si>
  <si>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</si>
  <si>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</si>
  <si>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</si>
  <si>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</si>
  <si>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</si>
  <si>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</si>
  <si>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</si>
  <si>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</si>
  <si>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</si>
  <si>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</si>
  <si>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</si>
  <si>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</si>
  <si>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</si>
  <si>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</si>
  <si>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</si>
  <si>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</si>
  <si>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</si>
  <si>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</si>
  <si>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</si>
  <si>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</si>
  <si>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</si>
  <si>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</si>
  <si>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</si>
  <si>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</si>
  <si>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</si>
  <si>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</si>
  <si>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</si>
  <si>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</si>
  <si>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</si>
  <si>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</si>
  <si>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</si>
  <si>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</si>
  <si>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</si>
  <si>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</si>
  <si>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</si>
  <si>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</si>
  <si>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</si>
  <si>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</si>
  <si>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</si>
  <si>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</si>
  <si>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</si>
  <si>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</si>
  <si>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</si>
  <si>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</si>
  <si>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</si>
  <si>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</si>
  <si>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</si>
  <si>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</si>
  <si>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</si>
  <si>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</si>
  <si>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</si>
  <si>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</si>
  <si>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</si>
  <si>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</si>
  <si>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</si>
  <si>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</si>
  <si>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</si>
  <si>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</si>
  <si>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</si>
  <si>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</si>
  <si>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</si>
  <si>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</si>
  <si>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</si>
  <si>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</si>
  <si>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</si>
  <si>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</si>
  <si>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</si>
  <si>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</si>
  <si>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</si>
  <si>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</si>
  <si>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</si>
  <si>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</si>
  <si>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</si>
  <si>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</si>
  <si>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</si>
  <si>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</si>
  <si>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</si>
  <si>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</si>
  <si>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</si>
  <si>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</si>
  <si>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</si>
  <si>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</si>
  <si>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</si>
  <si>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</si>
  <si>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</si>
  <si>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</si>
  <si>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</si>
  <si>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</si>
  <si>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</si>
  <si>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</si>
  <si>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</si>
  <si>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</si>
  <si>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</si>
  <si>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</si>
  <si>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</si>
  <si>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</si>
  <si>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</si>
  <si>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</si>
  <si>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</si>
  <si>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</si>
  <si>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</si>
  <si>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</si>
  <si>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</si>
  <si>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</si>
  <si>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</si>
  <si>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</si>
  <si>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</si>
  <si>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</si>
  <si>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</si>
  <si>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</si>
  <si>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</si>
  <si>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</si>
  <si>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</si>
  <si>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</si>
  <si>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</si>
  <si>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</si>
  <si>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</si>
  <si>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</si>
  <si>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</si>
  <si>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</si>
  <si>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</si>
  <si>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</si>
  <si>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</si>
  <si>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</si>
  <si>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</si>
  <si>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</si>
  <si>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</si>
  <si>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</si>
  <si>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</si>
  <si>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</si>
  <si>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</si>
  <si>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</si>
  <si>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</si>
  <si>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</si>
  <si>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</si>
  <si>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</si>
  <si>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</si>
  <si>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</si>
  <si>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</si>
  <si>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</si>
  <si>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</si>
  <si>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</si>
  <si>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</si>
  <si>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</si>
  <si>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</si>
  <si>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</si>
  <si>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</si>
  <si>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</si>
  <si>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</si>
  <si>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</si>
  <si>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</si>
  <si>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</si>
  <si>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</si>
  <si>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</si>
  <si>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</si>
  <si>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</si>
  <si>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</si>
  <si>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</si>
  <si>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</si>
  <si>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</si>
  <si>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</si>
  <si>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</si>
  <si>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</si>
  <si>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</si>
  <si>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</si>
  <si>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</si>
  <si>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</si>
  <si>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</si>
  <si>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</si>
  <si>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</si>
  <si>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</si>
  <si>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</si>
  <si>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</si>
  <si>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</si>
  <si>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</si>
  <si>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</si>
  <si>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</si>
  <si>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</si>
  <si>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</si>
  <si>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</si>
  <si>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</si>
  <si>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</si>
  <si>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</si>
  <si>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</si>
  <si>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</si>
  <si>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</si>
  <si>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</si>
  <si>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</si>
  <si>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</si>
  <si>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</si>
  <si>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</si>
  <si>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</si>
  <si>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</si>
  <si>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</si>
  <si>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</si>
  <si>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</si>
  <si>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</si>
  <si>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</si>
  <si>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</si>
  <si>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</si>
  <si>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</si>
  <si>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</si>
  <si>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</si>
  <si>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</si>
  <si>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</si>
  <si>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</si>
  <si>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</si>
  <si>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</si>
  <si>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</si>
  <si>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</si>
  <si>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</si>
  <si>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</si>
  <si>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</si>
  <si>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</si>
  <si>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</si>
  <si>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</si>
  <si>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</si>
  <si>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</si>
  <si>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</si>
  <si>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</si>
  <si>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</si>
  <si>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</si>
  <si>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</si>
  <si>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</si>
  <si>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</si>
  <si>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</si>
  <si>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</si>
  <si>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</si>
  <si>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</si>
  <si>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</si>
  <si>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</si>
  <si>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</si>
  <si>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</si>
  <si>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</si>
  <si>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</si>
  <si>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</si>
  <si>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</si>
  <si>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</si>
  <si>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</si>
  <si>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</si>
  <si>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</si>
  <si>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</si>
  <si>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</si>
  <si>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</si>
  <si>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</si>
  <si>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</si>
  <si>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</si>
  <si>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</si>
  <si>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</si>
  <si>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</si>
  <si>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</si>
  <si>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</si>
  <si>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</si>
  <si>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</si>
  <si>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</si>
  <si>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</si>
  <si>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</si>
  <si>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</si>
  <si>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</si>
  <si>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</si>
  <si>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</si>
  <si>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</si>
  <si>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</si>
  <si>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</si>
  <si>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</si>
  <si>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</si>
  <si>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</si>
  <si>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</si>
  <si>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</si>
  <si>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</si>
  <si>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</si>
  <si>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</si>
  <si>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</si>
  <si>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</si>
  <si>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</si>
  <si>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</si>
  <si>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</si>
  <si>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</si>
  <si>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</si>
  <si>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</si>
  <si>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</si>
  <si>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</si>
  <si>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</si>
  <si>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</si>
  <si>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</si>
  <si>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</si>
  <si>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</si>
  <si>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</si>
  <si>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</si>
  <si>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</si>
  <si>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</si>
  <si>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</si>
  <si>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</si>
  <si>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</si>
  <si>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</si>
  <si>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</si>
  <si>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</si>
  <si>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</si>
  <si>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</si>
  <si>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</si>
  <si>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</si>
  <si>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</si>
  <si>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</si>
  <si>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</si>
  <si>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</si>
  <si>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</si>
  <si>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</si>
  <si>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</si>
  <si>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</si>
  <si>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</si>
  <si>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</si>
  <si>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</si>
  <si>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</si>
  <si>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</si>
  <si>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</si>
  <si>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</si>
  <si>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</si>
  <si>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</si>
  <si>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</si>
  <si>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</si>
  <si>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</si>
  <si>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</si>
  <si>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</si>
  <si>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</si>
  <si>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</si>
  <si>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</si>
  <si>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</si>
  <si>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</si>
  <si>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</si>
  <si>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</si>
  <si>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</si>
  <si>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</si>
  <si>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</si>
  <si>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</si>
  <si>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</si>
  <si>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</si>
  <si>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</si>
  <si>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</si>
  <si>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</si>
  <si>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</si>
  <si>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</si>
  <si>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</si>
  <si>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</si>
  <si>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</si>
  <si>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</si>
  <si>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</si>
  <si>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</si>
  <si>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</si>
  <si>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</si>
  <si>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</si>
  <si>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</si>
  <si>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</si>
  <si>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</si>
  <si>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</si>
  <si>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</si>
  <si>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</si>
  <si>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</si>
  <si>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</si>
  <si>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</si>
  <si>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</si>
  <si>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</si>
  <si>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</si>
  <si>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</si>
  <si>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</si>
  <si>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</si>
  <si>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</si>
  <si>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</si>
  <si>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</si>
  <si>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</si>
  <si>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</si>
  <si>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</si>
  <si>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</si>
  <si>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</si>
  <si>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</si>
  <si>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</si>
  <si>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</si>
  <si>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</si>
  <si>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</si>
  <si>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</si>
  <si>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</si>
  <si>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</si>
  <si>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</si>
  <si>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</si>
  <si>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</si>
  <si>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</si>
  <si>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</si>
  <si>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</si>
  <si>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</si>
  <si>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</si>
  <si>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</si>
  <si>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</si>
  <si>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</si>
  <si>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</si>
  <si>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</si>
  <si>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</si>
  <si>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</si>
  <si>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</si>
  <si>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</si>
  <si>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</si>
  <si>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</si>
  <si>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</si>
  <si>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</si>
  <si>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</si>
  <si>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</si>
  <si>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</si>
  <si>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</si>
  <si>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</si>
  <si>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</si>
  <si>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</si>
  <si>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</si>
  <si>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</si>
  <si>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</si>
  <si>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</si>
  <si>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</si>
  <si>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</si>
  <si>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</si>
  <si>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</si>
  <si>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</si>
  <si>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</si>
  <si>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</si>
  <si>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</si>
  <si>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</si>
  <si>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</si>
  <si>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</si>
  <si>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</si>
  <si>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</si>
  <si>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</si>
  <si>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</si>
  <si>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</si>
  <si>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</si>
  <si>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</si>
  <si>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</si>
  <si>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</si>
  <si>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</si>
  <si>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</si>
  <si>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</si>
  <si>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</si>
  <si>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</si>
  <si>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</si>
  <si>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</si>
  <si>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</si>
  <si>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</si>
  <si>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</si>
  <si>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</si>
  <si>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</si>
  <si>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</si>
  <si>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</si>
  <si>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</si>
  <si>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</si>
  <si>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</si>
  <si>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</si>
  <si>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</si>
  <si>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</si>
  <si>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</si>
  <si>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</si>
  <si>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</si>
  <si>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</si>
  <si>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</si>
  <si>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</si>
  <si>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</si>
  <si>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</si>
  <si>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</si>
  <si>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</si>
  <si>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</si>
  <si>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</si>
  <si>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</si>
  <si>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</si>
  <si>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</si>
  <si>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</si>
  <si>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</si>
  <si>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</si>
  <si>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</si>
  <si>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</si>
  <si>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</si>
  <si>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</si>
  <si>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</si>
  <si>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</si>
  <si>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</si>
  <si>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</si>
  <si>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</si>
  <si>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</si>
  <si>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</si>
  <si>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</si>
  <si>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</si>
  <si>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</si>
  <si>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</si>
  <si>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</si>
  <si>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</si>
  <si>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</si>
  <si>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</si>
  <si>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</si>
  <si>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</si>
  <si>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</si>
  <si>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</si>
  <si>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</si>
  <si>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</si>
  <si>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</si>
  <si>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</si>
  <si>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</si>
  <si>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</si>
  <si>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</si>
  <si>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</si>
  <si>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</si>
  <si>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</si>
  <si>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</si>
  <si>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</si>
  <si>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</si>
  <si>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</si>
  <si>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</si>
  <si>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</si>
  <si>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</si>
  <si>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</si>
  <si>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</si>
  <si>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</si>
  <si>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</si>
  <si>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</si>
  <si>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</si>
  <si>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</si>
  <si>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</si>
  <si>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</si>
  <si>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</si>
  <si>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</si>
  <si>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</si>
  <si>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</si>
  <si>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</si>
  <si>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</si>
  <si>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</si>
  <si>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</si>
  <si>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</si>
  <si>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</si>
  <si>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</si>
  <si>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</si>
  <si>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</si>
  <si>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</si>
  <si>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</si>
  <si>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</si>
  <si>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</si>
  <si>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</si>
  <si>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</si>
  <si>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</si>
  <si>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</si>
  <si>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</si>
  <si>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</si>
  <si>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</si>
  <si>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</si>
  <si>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</si>
  <si>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</si>
  <si>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</si>
  <si>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</si>
  <si>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</si>
  <si>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</si>
  <si>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</si>
  <si>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</si>
  <si>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</si>
  <si>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</si>
  <si>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</si>
  <si>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</si>
  <si>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</si>
  <si>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</si>
  <si>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</si>
  <si>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</si>
  <si>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</si>
  <si>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</si>
  <si>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</si>
  <si>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</si>
  <si>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</si>
  <si>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</si>
  <si>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</si>
  <si>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</si>
  <si>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</si>
  <si>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</si>
  <si>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</si>
  <si>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</si>
  <si>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</si>
  <si>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</si>
  <si>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</si>
  <si>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</si>
  <si>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</si>
  <si>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</si>
  <si>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</si>
  <si>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</si>
  <si>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</si>
  <si>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</si>
  <si>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</si>
  <si>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</si>
  <si>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</si>
  <si>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</si>
  <si>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</si>
  <si>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</si>
  <si>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</si>
  <si>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</si>
  <si>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</si>
  <si>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</si>
  <si>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</si>
  <si>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</si>
  <si>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</si>
  <si>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</si>
  <si>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</si>
  <si>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</si>
  <si>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</si>
  <si>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</si>
  <si>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</si>
  <si>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</si>
  <si>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</si>
  <si>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</si>
  <si>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</si>
  <si>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</si>
  <si>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</si>
  <si>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</si>
  <si>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</si>
  <si>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</si>
  <si>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</si>
  <si>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</si>
  <si>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</si>
  <si>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</si>
  <si>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</si>
  <si>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</si>
  <si>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</si>
  <si>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</si>
  <si>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</si>
  <si>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</si>
  <si>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</si>
  <si>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</si>
  <si>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</si>
  <si>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</si>
  <si>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</si>
  <si>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</si>
  <si>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</si>
  <si>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</si>
  <si>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</si>
  <si>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</si>
  <si>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</si>
  <si>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</si>
  <si>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</si>
  <si>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</si>
  <si>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</si>
  <si>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</si>
  <si>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</si>
  <si>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</si>
  <si>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</si>
  <si>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</si>
  <si>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</si>
  <si>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</si>
  <si>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</si>
  <si>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</si>
  <si>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</si>
  <si>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</si>
  <si>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</si>
  <si>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</si>
  <si>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</si>
  <si>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</si>
  <si>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</si>
  <si>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</si>
  <si>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</si>
  <si>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</si>
  <si>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</si>
  <si>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</si>
  <si>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</si>
  <si>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</si>
  <si>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</si>
  <si>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</si>
  <si>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</si>
  <si>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</si>
  <si>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</si>
  <si>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</si>
  <si>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</si>
  <si>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</si>
  <si>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</si>
  <si>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</si>
  <si>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</si>
  <si>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</si>
  <si>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</si>
  <si>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</si>
  <si>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</si>
  <si>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</si>
  <si>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</si>
  <si>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</si>
  <si>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</si>
  <si>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</si>
  <si>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</si>
  <si>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</si>
  <si>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</si>
  <si>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</si>
  <si>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</si>
  <si>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</si>
  <si>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</si>
  <si>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</si>
  <si>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</si>
  <si>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</si>
  <si>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</si>
  <si>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</si>
  <si>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</si>
  <si>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</si>
  <si>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</si>
  <si>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</si>
  <si>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</si>
  <si>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</si>
  <si>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</si>
  <si>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</si>
  <si>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</si>
  <si>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</si>
  <si>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</si>
  <si>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</si>
  <si>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</si>
  <si>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</si>
  <si>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</si>
  <si>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</si>
  <si>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</si>
  <si>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</si>
  <si>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</si>
  <si>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</si>
  <si>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</si>
  <si>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</si>
  <si>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</si>
  <si>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</si>
  <si>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</si>
  <si>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</si>
  <si>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</si>
  <si>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</si>
  <si>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</si>
  <si>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</si>
  <si>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</si>
  <si>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</si>
  <si>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</si>
  <si>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</si>
  <si>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</si>
  <si>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</si>
  <si>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</si>
  <si>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</si>
  <si>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</si>
  <si>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</si>
  <si>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</si>
  <si>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</si>
  <si>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</si>
  <si>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</si>
  <si>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</si>
  <si>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</si>
  <si>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</si>
  <si>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</si>
  <si>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</si>
  <si>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</si>
  <si>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</si>
  <si>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</si>
  <si>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</si>
  <si>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</si>
  <si>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</si>
  <si>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</si>
  <si>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</si>
  <si>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</si>
  <si>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</si>
  <si>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</si>
  <si>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</si>
  <si>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</si>
  <si>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</si>
  <si>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</si>
  <si>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</si>
  <si>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</si>
  <si>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</si>
  <si>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</si>
  <si>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</si>
  <si>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</si>
  <si>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</si>
  <si>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</si>
  <si>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</si>
  <si>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</si>
  <si>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</si>
  <si>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</si>
  <si>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</si>
  <si>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</si>
  <si>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</si>
  <si>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</si>
  <si>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</si>
  <si>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</si>
  <si>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</si>
  <si>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</si>
  <si>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</si>
  <si>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</si>
  <si>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</si>
  <si>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</si>
  <si>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</si>
  <si>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</si>
  <si>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</si>
  <si>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</si>
  <si>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</si>
  <si>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</si>
  <si>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</si>
  <si>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</si>
  <si>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</si>
  <si>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</si>
  <si>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</si>
  <si>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</si>
  <si>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</si>
  <si>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</si>
  <si>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</si>
  <si>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</si>
  <si>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</si>
  <si>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</si>
  <si>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</si>
  <si>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</si>
  <si>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</si>
  <si>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</si>
  <si>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</si>
  <si>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</si>
  <si>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</si>
  <si>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</si>
  <si>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</si>
  <si>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</si>
  <si>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</si>
  <si>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</si>
  <si>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</si>
  <si>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</si>
  <si>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</si>
  <si>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</si>
  <si>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</si>
  <si>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</si>
  <si>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</si>
  <si>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</si>
  <si>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</si>
  <si>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</si>
  <si>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</si>
  <si>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</si>
  <si>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</si>
  <si>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</si>
  <si>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</si>
  <si>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</si>
  <si>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</si>
  <si>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</si>
  <si>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</si>
  <si>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</si>
  <si>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</si>
  <si>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</si>
  <si>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</si>
  <si>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</si>
  <si>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</si>
  <si>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</si>
  <si>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</si>
  <si>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</si>
  <si>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</si>
  <si>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</si>
  <si>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</si>
  <si>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</si>
  <si>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</si>
  <si>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</si>
  <si>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</si>
  <si>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</si>
  <si>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</si>
  <si>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</si>
  <si>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</si>
  <si>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</si>
  <si>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</si>
  <si>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</si>
  <si>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</si>
  <si>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</si>
  <si>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</si>
  <si>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</si>
  <si>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</si>
  <si>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</si>
  <si>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</si>
  <si>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</si>
  <si>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</si>
  <si>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</si>
  <si>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</si>
  <si>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</si>
  <si>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</si>
  <si>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</si>
  <si>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</si>
  <si>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</si>
  <si>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</si>
  <si>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</si>
  <si>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</si>
  <si>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</si>
  <si>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</si>
  <si>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</si>
  <si>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</si>
  <si>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</si>
  <si>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</si>
  <si>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</si>
  <si>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</si>
  <si>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</si>
  <si>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</si>
  <si>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</si>
  <si>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</si>
  <si>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</si>
  <si>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</si>
  <si>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</si>
  <si>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</si>
  <si>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</si>
  <si>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</si>
  <si>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</si>
  <si>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</si>
  <si>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</si>
  <si>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</si>
  <si>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</si>
  <si>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</si>
  <si>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</si>
  <si>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</si>
  <si>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</si>
  <si>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</si>
  <si>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</si>
  <si>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</si>
  <si>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</si>
  <si>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</si>
  <si>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</si>
  <si>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</si>
  <si>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</si>
  <si>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</si>
  <si>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</si>
  <si>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</si>
  <si>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</si>
  <si>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</si>
  <si>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</si>
  <si>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</si>
  <si>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</si>
  <si>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</si>
  <si>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</si>
  <si>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</si>
  <si>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</si>
  <si>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</si>
  <si>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</si>
  <si>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</si>
  <si>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</si>
  <si>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</si>
  <si>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</si>
  <si>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</si>
  <si>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</si>
  <si>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</si>
  <si>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</si>
  <si>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</si>
  <si>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</si>
  <si>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</si>
  <si>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</si>
  <si>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</si>
  <si>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</si>
  <si>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</si>
  <si>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</si>
  <si>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</si>
  <si>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</si>
  <si>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</si>
  <si>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</si>
  <si>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</si>
  <si>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</si>
  <si>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</si>
  <si>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</si>
  <si>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</si>
  <si>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</si>
  <si>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</si>
  <si>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</si>
  <si>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</si>
  <si>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</si>
  <si>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</si>
  <si>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</si>
  <si>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</si>
  <si>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</si>
  <si>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</si>
  <si>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</si>
  <si>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</si>
  <si>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</si>
  <si>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</si>
  <si>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</si>
  <si>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</si>
  <si>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</si>
  <si>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</si>
  <si>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</si>
  <si>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</si>
  <si>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</si>
  <si>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</si>
  <si>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</si>
  <si>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</si>
  <si>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</si>
  <si>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</si>
  <si>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</si>
  <si>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</si>
  <si>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</si>
  <si>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</si>
  <si>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</si>
  <si>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</si>
  <si>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</si>
  <si>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</si>
  <si>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</si>
  <si>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</si>
  <si>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</si>
  <si>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</si>
  <si>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</si>
  <si>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</si>
  <si>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</si>
  <si>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</si>
  <si>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</si>
  <si>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</si>
  <si>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</si>
  <si>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</si>
  <si>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</si>
  <si>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</si>
  <si>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</si>
  <si>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</si>
  <si>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</si>
  <si>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</si>
  <si>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</si>
  <si>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</si>
  <si>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</si>
  <si>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</si>
  <si>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</si>
  <si>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</si>
  <si>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</si>
  <si>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</si>
  <si>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</si>
  <si>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</si>
  <si>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</si>
  <si>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</si>
  <si>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</si>
  <si>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</si>
  <si>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</si>
  <si>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</si>
  <si>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</si>
  <si>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</si>
  <si>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</si>
  <si>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</si>
  <si>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</si>
  <si>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</si>
  <si>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</si>
  <si>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</si>
  <si>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</si>
  <si>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</si>
  <si>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</si>
  <si>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</si>
  <si>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</si>
  <si>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</si>
  <si>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</si>
  <si>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</si>
  <si>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</si>
  <si>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</si>
  <si>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</si>
  <si>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</si>
  <si>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</si>
  <si>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</si>
  <si>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</si>
  <si>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</si>
  <si>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</si>
  <si>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</si>
  <si>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</si>
  <si>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</si>
  <si>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</si>
  <si>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</si>
  <si>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</si>
  <si>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</si>
  <si>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</si>
  <si>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</si>
  <si>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</si>
  <si>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</si>
  <si>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</si>
  <si>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</si>
  <si>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</si>
  <si>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</si>
  <si>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</si>
  <si>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</si>
  <si>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</si>
  <si>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</si>
  <si>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</si>
  <si>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</si>
  <si>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</si>
  <si>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</si>
  <si>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</si>
  <si>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</si>
  <si>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</si>
  <si>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</si>
  <si>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</si>
  <si>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</si>
  <si>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</si>
  <si>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</si>
  <si>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</si>
  <si>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</si>
  <si>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</si>
  <si>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</si>
  <si>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</si>
  <si>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</si>
  <si>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</si>
  <si>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</si>
  <si>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</si>
  <si>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</si>
  <si>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</si>
  <si>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</si>
  <si>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</si>
  <si>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</si>
  <si>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</si>
  <si>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</si>
  <si>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</si>
  <si>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</si>
  <si>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</si>
  <si>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</si>
  <si>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</si>
  <si>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</si>
  <si>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</si>
  <si>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</si>
  <si>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</si>
  <si>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</si>
  <si>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</si>
  <si>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</si>
  <si>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</si>
  <si>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</si>
  <si>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</si>
  <si>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</si>
  <si>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</si>
  <si>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</si>
  <si>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</si>
  <si>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</si>
  <si>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</si>
  <si>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</si>
  <si>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</si>
  <si>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</si>
  <si>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</si>
  <si>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</si>
  <si>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</si>
  <si>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</si>
  <si>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</si>
  <si>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</si>
  <si>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</si>
  <si>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</si>
  <si>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</si>
  <si>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</si>
  <si>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</si>
  <si>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</si>
  <si>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</si>
  <si>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</si>
  <si>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</si>
  <si>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</si>
  <si>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</si>
  <si>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</si>
  <si>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</si>
  <si>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</si>
  <si>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</si>
  <si>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</si>
  <si>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</si>
  <si>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</si>
  <si>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</si>
  <si>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</si>
  <si>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</si>
  <si>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</si>
  <si>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</si>
  <si>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</si>
  <si>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</si>
  <si>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</si>
  <si>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</si>
  <si>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</si>
  <si>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</si>
  <si>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</si>
  <si>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</si>
  <si>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</si>
  <si>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</si>
  <si>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</si>
  <si>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</si>
  <si>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</si>
  <si>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</si>
  <si>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</si>
  <si>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</si>
  <si>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</si>
  <si>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</si>
  <si>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</si>
  <si>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</si>
  <si>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</si>
  <si>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</si>
  <si>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</si>
  <si>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</si>
  <si>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</si>
  <si>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</si>
  <si>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</si>
  <si>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</si>
  <si>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</si>
  <si>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</si>
  <si>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</si>
  <si>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</si>
  <si>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</si>
  <si>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</si>
  <si>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</si>
  <si>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</si>
  <si>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</si>
  <si>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</si>
  <si>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</si>
  <si>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</si>
  <si>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</si>
  <si>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</si>
  <si>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</si>
  <si>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</si>
  <si>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</si>
  <si>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</si>
  <si>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</si>
  <si>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</si>
  <si>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</si>
  <si>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</si>
  <si>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</si>
  <si>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</si>
  <si>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</si>
  <si>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</si>
  <si>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</si>
  <si>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</si>
  <si>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</si>
  <si>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</si>
  <si>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</si>
  <si>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</si>
  <si>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</si>
  <si>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</si>
  <si>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</si>
  <si>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</si>
  <si>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</si>
  <si>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</si>
  <si>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</si>
  <si>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</si>
  <si>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</si>
  <si>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</si>
  <si>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</si>
  <si>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</si>
  <si>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</si>
  <si>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</si>
  <si>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</si>
  <si>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</si>
  <si>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</si>
  <si>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</si>
  <si>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</si>
  <si>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</si>
  <si>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</si>
  <si>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</si>
  <si>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</si>
  <si>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</si>
  <si>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</si>
  <si>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</si>
  <si>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</si>
  <si>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</si>
  <si>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</si>
  <si>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</si>
  <si>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</si>
  <si>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</si>
  <si>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</si>
  <si>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</si>
  <si>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</si>
  <si>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</si>
  <si>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</si>
  <si>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</si>
  <si>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</si>
  <si>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</si>
  <si>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</si>
  <si>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</si>
  <si>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</si>
  <si>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</si>
  <si>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</si>
  <si>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</si>
  <si>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</si>
  <si>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</si>
  <si>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</si>
  <si>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</si>
  <si>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</si>
  <si>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</si>
  <si>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</si>
  <si>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</si>
  <si>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</si>
  <si>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</si>
  <si>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</si>
  <si>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</si>
  <si>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</si>
  <si>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</si>
  <si>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</si>
  <si>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</si>
  <si>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</si>
  <si>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</si>
  <si>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</si>
  <si>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</si>
  <si>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</si>
  <si>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</si>
  <si>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</si>
  <si>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</si>
  <si>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</si>
  <si>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</si>
  <si>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</si>
  <si>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</si>
  <si>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</si>
  <si>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</si>
  <si>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</si>
  <si>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</si>
  <si>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</si>
  <si>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</si>
  <si>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</si>
  <si>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</si>
  <si>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</si>
  <si>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</si>
  <si>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</si>
  <si>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</si>
  <si>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</si>
  <si>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</si>
  <si>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</si>
  <si>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</si>
  <si>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</si>
  <si>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</si>
  <si>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</si>
  <si>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</si>
  <si>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</si>
  <si>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</si>
  <si>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</si>
  <si>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</si>
  <si>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</si>
  <si>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</si>
  <si>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</si>
  <si>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</si>
  <si>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</si>
  <si>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</si>
  <si>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</si>
  <si>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</si>
  <si>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</si>
  <si>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</si>
  <si>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</si>
  <si>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</si>
  <si>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</si>
  <si>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</si>
  <si>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</si>
  <si>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</si>
  <si>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</si>
  <si>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</si>
  <si>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</si>
  <si>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</si>
  <si>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</si>
  <si>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</si>
  <si>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</si>
  <si>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</si>
  <si>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</si>
  <si>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</si>
  <si>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</si>
  <si>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</si>
  <si>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</si>
  <si>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</si>
  <si>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</si>
  <si>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</si>
  <si>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</si>
  <si>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</si>
  <si>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</si>
  <si>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</si>
  <si>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</si>
  <si>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</si>
  <si>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</si>
  <si>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</si>
  <si>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</si>
  <si>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</si>
  <si>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</si>
  <si>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</si>
  <si>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</si>
  <si>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</si>
  <si>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</si>
  <si>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</si>
  <si>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</si>
  <si>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</si>
  <si>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</si>
  <si>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</si>
  <si>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</si>
  <si>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</si>
  <si>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</si>
  <si>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</si>
  <si>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</si>
  <si>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</si>
  <si>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</si>
  <si>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</si>
  <si>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</si>
  <si>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</si>
  <si>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</si>
  <si>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</si>
  <si>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</si>
  <si>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</si>
  <si>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</si>
  <si>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</si>
  <si>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</si>
  <si>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</si>
  <si>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</si>
  <si>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</si>
  <si>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</si>
  <si>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</si>
  <si>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</si>
  <si>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</si>
  <si>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</si>
  <si>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</si>
  <si>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</si>
  <si>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</si>
  <si>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</si>
  <si>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</si>
  <si>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</si>
  <si>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</si>
  <si>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</si>
  <si>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</si>
  <si>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</si>
  <si>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</si>
  <si>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</si>
  <si>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</si>
  <si>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</si>
  <si>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</si>
  <si>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</si>
  <si>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</si>
  <si>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</si>
  <si>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</si>
  <si>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</si>
  <si>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</si>
  <si>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</si>
  <si>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</si>
  <si>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</si>
  <si>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</si>
  <si>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</si>
  <si>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</si>
  <si>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</si>
  <si>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</si>
  <si>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</si>
  <si>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</si>
  <si>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</si>
  <si>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</si>
  <si>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</si>
  <si>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</si>
  <si>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</si>
  <si>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</si>
  <si>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</si>
  <si>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</si>
  <si>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</si>
  <si>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</si>
  <si>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</si>
  <si>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</si>
  <si>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</si>
  <si>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</si>
  <si>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</si>
  <si>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</si>
  <si>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</si>
  <si>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</si>
  <si>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</si>
  <si>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</si>
  <si>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</si>
  <si>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</si>
  <si>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</si>
  <si>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</si>
  <si>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</si>
  <si>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</si>
  <si>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</si>
  <si>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</si>
  <si>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</si>
  <si>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</si>
  <si>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</si>
  <si>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</si>
  <si>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</si>
  <si>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</si>
  <si>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</si>
  <si>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</si>
  <si>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</si>
  <si>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</si>
  <si>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</si>
  <si>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</si>
  <si>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</si>
  <si>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</si>
  <si>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</si>
  <si>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</si>
  <si>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</si>
  <si>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</si>
  <si>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</si>
  <si>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</si>
  <si>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</si>
  <si>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</si>
  <si>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</si>
  <si>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</si>
  <si>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</si>
  <si>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</si>
  <si>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</si>
  <si>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</si>
  <si>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</si>
  <si>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</si>
  <si>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</si>
  <si>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</si>
  <si>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</si>
  <si>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</si>
  <si>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</si>
  <si>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</si>
  <si>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</si>
  <si>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</si>
  <si>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</si>
  <si>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</si>
  <si>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</si>
  <si>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</si>
  <si>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</si>
  <si>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</si>
  <si>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</si>
  <si>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</si>
  <si>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</si>
  <si>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</si>
  <si>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</si>
  <si>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</si>
  <si>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</si>
  <si>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</si>
  <si>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</si>
  <si>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</si>
  <si>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</si>
  <si>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</si>
  <si>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</si>
  <si>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</si>
  <si>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</si>
  <si>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</si>
  <si>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</si>
  <si>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</si>
  <si>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</si>
  <si>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</si>
  <si>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</si>
  <si>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</si>
  <si>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</si>
  <si>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</si>
  <si>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</si>
  <si>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</si>
  <si>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</si>
  <si>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</si>
  <si>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</si>
  <si>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</si>
  <si>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</si>
  <si>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</si>
  <si>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</si>
  <si>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</si>
  <si>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</si>
  <si>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</si>
  <si>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</si>
  <si>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</si>
  <si>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</si>
  <si>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</si>
  <si>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</si>
  <si>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</si>
  <si>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</si>
  <si>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</si>
  <si>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</si>
  <si>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</si>
  <si>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</si>
  <si>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</si>
  <si>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</si>
  <si>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</si>
  <si>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</si>
  <si>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</si>
  <si>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</si>
  <si>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</si>
  <si>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</si>
  <si>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</si>
  <si>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</si>
  <si>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</si>
  <si>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</si>
  <si>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</si>
  <si>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</si>
  <si>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</si>
  <si>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</si>
  <si>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</si>
  <si>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</si>
  <si>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</si>
  <si>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</si>
  <si>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</si>
  <si>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</si>
  <si>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</si>
  <si>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</si>
  <si>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</si>
  <si>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</si>
  <si>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</si>
  <si>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</si>
  <si>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</si>
  <si>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</si>
  <si>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</si>
  <si>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</si>
  <si>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</si>
  <si>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</si>
  <si>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</si>
  <si>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</si>
  <si>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</si>
  <si>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</si>
  <si>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</si>
  <si>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</si>
  <si>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</si>
  <si>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</si>
  <si>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</si>
  <si>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</si>
  <si>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</si>
  <si>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</si>
  <si>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</si>
  <si>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</si>
  <si>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</si>
  <si>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</si>
  <si>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</si>
  <si>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</si>
  <si>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</si>
  <si>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</si>
  <si>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</si>
  <si>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</si>
  <si>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</si>
  <si>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</si>
  <si>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</si>
  <si>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</si>
  <si>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</si>
  <si>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</si>
  <si>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</si>
  <si>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</si>
  <si>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</si>
  <si>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</si>
  <si>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</si>
  <si>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</si>
  <si>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</si>
  <si>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</si>
  <si>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</si>
  <si>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</si>
  <si>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</si>
  <si>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</si>
  <si>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</si>
  <si>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</si>
  <si>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</si>
  <si>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</si>
  <si>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</si>
  <si>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</si>
  <si>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</si>
  <si>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</si>
  <si>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</si>
  <si>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</si>
  <si>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</si>
  <si>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</si>
  <si>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</si>
  <si>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</si>
  <si>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</si>
  <si>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</si>
  <si>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</si>
  <si>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</si>
  <si>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</si>
  <si>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</si>
  <si>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</si>
  <si>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</si>
  <si>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</si>
  <si>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</si>
  <si>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</si>
  <si>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</si>
  <si>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</si>
  <si>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</si>
  <si>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</si>
  <si>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</si>
  <si>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</si>
  <si>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</si>
  <si>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</si>
  <si>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</si>
  <si>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</si>
  <si>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</si>
  <si>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</si>
  <si>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</si>
  <si>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</si>
  <si>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</si>
  <si>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</si>
  <si>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</si>
  <si>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</si>
  <si>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</si>
  <si>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</si>
  <si>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</si>
  <si>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</si>
  <si>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</si>
  <si>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</si>
  <si>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</si>
  <si>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</si>
  <si>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</si>
  <si>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</si>
  <si>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</si>
  <si>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</si>
  <si>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</si>
  <si>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</si>
  <si>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</si>
  <si>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</si>
  <si>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</si>
  <si>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</si>
  <si>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</si>
  <si>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</si>
  <si>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</si>
  <si>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</si>
  <si>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</si>
  <si>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</si>
  <si>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</si>
  <si>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</si>
  <si>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</si>
  <si>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</si>
  <si>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</si>
  <si>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</si>
  <si>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</si>
  <si>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</si>
  <si>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</si>
  <si>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</si>
  <si>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</si>
  <si>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</si>
  <si>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</si>
  <si>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</si>
  <si>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</si>
  <si>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</si>
  <si>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</si>
  <si>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</si>
  <si>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</si>
  <si>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</si>
  <si>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</si>
  <si>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</si>
  <si>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</si>
  <si>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</si>
  <si>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</si>
  <si>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</si>
  <si>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</si>
  <si>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</si>
  <si>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</si>
  <si>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</si>
  <si>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</si>
  <si>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</si>
  <si>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</si>
  <si>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</si>
  <si>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</si>
  <si>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</si>
  <si>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</si>
  <si>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</si>
  <si>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</si>
  <si>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</si>
  <si>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</si>
  <si>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</si>
  <si>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</si>
  <si>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</si>
  <si>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</si>
  <si>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</si>
  <si>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</si>
  <si>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</si>
  <si>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</si>
  <si>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</si>
  <si>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</si>
  <si>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</si>
  <si>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</si>
  <si>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</si>
  <si>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</si>
  <si>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</si>
  <si>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</si>
  <si>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</si>
  <si>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</si>
  <si>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</si>
  <si>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</si>
  <si>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</si>
  <si>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</si>
  <si>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</si>
  <si>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</si>
  <si>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</si>
  <si>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</si>
  <si>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</si>
  <si>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</si>
  <si>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</si>
  <si>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</si>
  <si>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</si>
  <si>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</si>
  <si>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</si>
  <si>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</si>
  <si>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</si>
  <si>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</si>
  <si>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</si>
  <si>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</si>
  <si>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</si>
  <si>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</si>
  <si>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</si>
  <si>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</si>
  <si>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</si>
  <si>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</si>
  <si>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</si>
  <si>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</si>
  <si>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</si>
  <si>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</si>
  <si>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</si>
  <si>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</si>
  <si>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</si>
  <si>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</si>
  <si>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</si>
  <si>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</si>
  <si>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</si>
  <si>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</si>
  <si>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</si>
  <si>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</si>
  <si>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</si>
  <si>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</si>
  <si>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</si>
  <si>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</si>
  <si>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</si>
  <si>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</si>
  <si>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</si>
  <si>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</si>
  <si>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</si>
  <si>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</si>
  <si>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</si>
  <si>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</si>
  <si>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</si>
  <si>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</si>
  <si>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</si>
  <si>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</si>
  <si>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</si>
  <si>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</si>
  <si>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</si>
  <si>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</si>
  <si>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</si>
  <si>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</si>
  <si>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</si>
  <si>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</si>
  <si>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</si>
  <si>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</si>
  <si>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</si>
  <si>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</si>
  <si>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</si>
  <si>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</si>
  <si>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</si>
  <si>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</si>
  <si>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</si>
  <si>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</si>
  <si>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</si>
  <si>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</si>
  <si>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</si>
  <si>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</si>
  <si>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</si>
  <si>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</si>
  <si>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</si>
  <si>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</si>
  <si>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</si>
  <si>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</si>
  <si>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</si>
  <si>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</si>
  <si>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</si>
  <si>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</si>
  <si>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</si>
  <si>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</si>
  <si>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</si>
  <si>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</si>
  <si>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</si>
  <si>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</si>
  <si>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</si>
  <si>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</si>
  <si>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</si>
  <si>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</si>
  <si>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</si>
  <si>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</si>
  <si>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</si>
  <si>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</si>
  <si>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</si>
  <si>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</si>
  <si>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</si>
  <si>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</si>
  <si>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</si>
  <si>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</si>
  <si>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</si>
  <si>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</si>
  <si>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</si>
  <si>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</si>
  <si>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</si>
  <si>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</si>
  <si>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</si>
  <si>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</si>
  <si>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</si>
  <si>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</si>
  <si>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</si>
  <si>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</si>
  <si>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</si>
  <si>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</si>
  <si>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</si>
  <si>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</si>
  <si>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</si>
  <si>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</si>
  <si>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</si>
  <si>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</si>
  <si>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</si>
  <si>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</si>
  <si>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</si>
  <si>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</si>
  <si>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</si>
  <si>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</si>
  <si>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</si>
  <si>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</si>
  <si>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</si>
  <si>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</si>
  <si>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</si>
  <si>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</si>
  <si>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</si>
  <si>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</si>
  <si>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</si>
  <si>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</si>
  <si>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</si>
  <si>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</si>
  <si>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</si>
  <si>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</si>
  <si>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</si>
  <si>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</si>
  <si>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</si>
  <si>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</si>
  <si>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</si>
  <si>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</si>
  <si>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</si>
  <si>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</si>
  <si>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</si>
  <si>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</si>
  <si>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</si>
  <si>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</si>
  <si>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</si>
  <si>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</si>
  <si>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</si>
  <si>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</si>
  <si>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</si>
  <si>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</si>
  <si>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</si>
  <si>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</si>
  <si>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</si>
  <si>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</si>
  <si>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</si>
  <si>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</si>
  <si>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</si>
  <si>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</si>
  <si>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</si>
  <si>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</si>
  <si>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</si>
  <si>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</si>
  <si>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</si>
  <si>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</si>
  <si>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</si>
  <si>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</si>
  <si>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</si>
  <si>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</si>
  <si>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</si>
  <si>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</si>
  <si>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</si>
  <si>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</si>
  <si>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</si>
  <si>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</si>
  <si>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</si>
  <si>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</si>
  <si>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</si>
  <si>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</si>
  <si>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</si>
  <si>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</si>
  <si>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</si>
  <si>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</si>
  <si>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</si>
  <si>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</si>
  <si>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</si>
  <si>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</si>
  <si>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</si>
  <si>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</si>
  <si>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</si>
  <si>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</si>
  <si>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</si>
  <si>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</si>
  <si>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</si>
  <si>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</si>
  <si>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</si>
  <si>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</si>
  <si>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</si>
  <si>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</si>
  <si>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</si>
  <si>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</si>
  <si>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</si>
  <si>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</si>
  <si>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</si>
  <si>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</si>
  <si>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</si>
  <si>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</si>
  <si>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</si>
  <si>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</si>
  <si>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</si>
  <si>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</si>
  <si>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</si>
  <si>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</si>
  <si>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</si>
  <si>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</si>
  <si>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</si>
  <si>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</si>
  <si>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</si>
  <si>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</si>
  <si>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</si>
  <si>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</si>
  <si>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</si>
  <si>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</si>
  <si>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</si>
  <si>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</si>
  <si>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</si>
  <si>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</si>
  <si>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</si>
  <si>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</si>
  <si>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</si>
  <si>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</si>
  <si>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</si>
  <si>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</si>
  <si>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</si>
  <si>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</si>
  <si>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</si>
  <si>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</si>
  <si>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</si>
  <si>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</si>
  <si>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</si>
  <si>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</si>
  <si>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</si>
  <si>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</si>
  <si>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</si>
  <si>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</si>
  <si>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</si>
  <si>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</si>
  <si>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</si>
  <si>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</si>
  <si>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</si>
  <si>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</si>
  <si>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</si>
  <si>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</si>
  <si>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</si>
  <si>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</si>
  <si>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</si>
  <si>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</si>
  <si>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</si>
  <si>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</si>
  <si>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</si>
  <si>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</si>
  <si>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</si>
  <si>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</si>
  <si>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</si>
  <si>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</si>
  <si>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</si>
  <si>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</si>
  <si>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</si>
  <si>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</si>
  <si>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</si>
  <si>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</si>
  <si>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</si>
  <si>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</si>
  <si>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</si>
  <si>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</si>
  <si>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</si>
  <si>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</si>
  <si>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</si>
  <si>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</si>
  <si>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</si>
  <si>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</si>
  <si>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</si>
  <si>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</si>
  <si>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</si>
  <si>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</si>
  <si>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</si>
  <si>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</si>
  <si>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</si>
  <si>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</si>
  <si>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</si>
  <si>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</si>
  <si>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</si>
  <si>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</si>
  <si>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</si>
  <si>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</si>
  <si>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</si>
  <si>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</si>
  <si>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</si>
  <si>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</si>
  <si>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</si>
  <si>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</si>
  <si>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</si>
  <si>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</si>
  <si>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</si>
  <si>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</si>
  <si>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</si>
  <si>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</si>
  <si>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</si>
  <si>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</si>
  <si>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</si>
  <si>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</si>
  <si>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</si>
  <si>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</si>
  <si>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</si>
  <si>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</si>
  <si>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</si>
  <si>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</si>
  <si>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</si>
  <si>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</si>
  <si>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</si>
  <si>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</si>
  <si>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</si>
  <si>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</si>
  <si>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</si>
  <si>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</si>
  <si>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</si>
  <si>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</si>
  <si>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</si>
  <si>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</si>
  <si>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</si>
  <si>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</si>
  <si>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</si>
  <si>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</si>
  <si>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</si>
  <si>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</si>
  <si>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</si>
  <si>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</si>
  <si>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</si>
  <si>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</si>
  <si>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</si>
  <si>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</si>
  <si>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</si>
  <si>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</si>
  <si>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</si>
  <si>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</si>
  <si>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</si>
  <si>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</si>
  <si>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</si>
  <si>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</si>
  <si>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</si>
  <si>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</si>
  <si>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</si>
  <si>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</si>
  <si>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</si>
  <si>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</si>
  <si>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</si>
  <si>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</si>
  <si>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</si>
  <si>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</si>
  <si>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</si>
  <si>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</si>
  <si>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</si>
  <si>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</si>
  <si>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</si>
  <si>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</si>
  <si>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</si>
  <si>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</si>
  <si>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</si>
  <si>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</si>
  <si>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</si>
  <si>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</si>
  <si>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</si>
  <si>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</si>
  <si>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</si>
  <si>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</si>
  <si>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</si>
  <si>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</si>
  <si>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</si>
  <si>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</si>
  <si>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</si>
  <si>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</si>
  <si>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</si>
  <si>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</si>
  <si>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</si>
  <si>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</si>
  <si>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</si>
  <si>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</si>
  <si>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</si>
  <si>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</si>
  <si>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</si>
  <si>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</si>
  <si>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</si>
  <si>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</si>
  <si>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</si>
  <si>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</si>
  <si>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</si>
  <si>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</si>
  <si>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</si>
  <si>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</si>
  <si>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</si>
  <si>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</si>
  <si>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</si>
  <si>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</si>
  <si>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</si>
  <si>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</si>
  <si>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</si>
  <si>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</si>
  <si>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</si>
  <si>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</si>
  <si>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</si>
  <si>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</si>
  <si>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</si>
  <si>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</si>
  <si>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</si>
  <si>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</si>
  <si>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</si>
  <si>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</si>
  <si>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</si>
  <si>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</si>
  <si>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</si>
  <si>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</si>
  <si>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</si>
  <si>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</si>
  <si>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</si>
  <si>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</si>
  <si>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</si>
  <si>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</si>
  <si>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</si>
  <si>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</si>
  <si>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</si>
  <si>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</si>
  <si>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</si>
  <si>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</si>
  <si>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</si>
  <si>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</si>
  <si>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</si>
  <si>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</si>
  <si>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</si>
  <si>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</si>
  <si>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</si>
  <si>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</si>
  <si>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</si>
  <si>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</si>
  <si>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</si>
  <si>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</si>
  <si>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</si>
  <si>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</si>
  <si>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</si>
  <si>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</si>
  <si>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</si>
  <si>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</si>
  <si>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</si>
  <si>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</si>
  <si>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</si>
  <si>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</si>
  <si>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</si>
  <si>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</si>
  <si>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</si>
  <si>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</si>
  <si>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</si>
  <si>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</si>
  <si>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</si>
  <si>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</si>
  <si>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</si>
  <si>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</si>
  <si>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</si>
  <si>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</si>
  <si>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</si>
  <si>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</si>
  <si>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</si>
  <si>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</si>
  <si>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</si>
  <si>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</si>
  <si>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</si>
  <si>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</si>
  <si>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</si>
  <si>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</si>
  <si>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</si>
  <si>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</si>
  <si>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</si>
  <si>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</si>
  <si>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</si>
  <si>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</si>
  <si>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</si>
  <si>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</si>
  <si>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</si>
  <si>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</si>
  <si>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</si>
  <si>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</si>
  <si>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</si>
  <si>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</si>
  <si>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</si>
  <si>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</si>
  <si>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</si>
  <si>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</si>
  <si>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</si>
  <si>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</si>
  <si>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</si>
  <si>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</si>
  <si>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</si>
  <si>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</si>
  <si>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</si>
  <si>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</si>
  <si>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</si>
  <si>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</si>
  <si>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</si>
  <si>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</si>
  <si>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</si>
  <si>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</si>
  <si>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</si>
  <si>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</si>
  <si>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</si>
  <si>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</si>
  <si>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</si>
  <si>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</si>
  <si>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</si>
  <si>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</si>
  <si>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</si>
  <si>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</si>
  <si>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</si>
  <si>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</si>
  <si>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</si>
  <si>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</si>
  <si>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</si>
  <si>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</si>
  <si>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</si>
  <si>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</si>
  <si>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</si>
  <si>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</si>
  <si>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</si>
  <si>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</si>
  <si>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</si>
  <si>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</si>
  <si>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</si>
  <si>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</si>
  <si>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</si>
  <si>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</si>
  <si>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</si>
  <si>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</si>
  <si>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</si>
  <si>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</si>
  <si>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</si>
  <si>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</si>
  <si>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</si>
  <si>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</si>
  <si>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</si>
  <si>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</si>
  <si>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</si>
  <si>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</si>
  <si>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</si>
  <si>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</si>
  <si>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</si>
  <si>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</si>
  <si>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</si>
  <si>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</si>
  <si>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</si>
  <si>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</si>
  <si>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</si>
  <si>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</si>
  <si>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</si>
  <si>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</si>
  <si>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</si>
  <si>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</si>
  <si>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</si>
  <si>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</si>
  <si>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</si>
  <si>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</si>
  <si>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</si>
  <si>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</si>
  <si>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</si>
  <si>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</si>
  <si>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</si>
  <si>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</si>
  <si>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</si>
  <si>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</si>
  <si>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</si>
  <si>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</si>
  <si>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</si>
  <si>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</si>
  <si>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</si>
  <si>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</si>
  <si>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</si>
  <si>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</si>
  <si>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</si>
  <si>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</si>
  <si>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</si>
  <si>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</si>
  <si>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</si>
  <si>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</si>
  <si>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</si>
  <si>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</si>
  <si>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</si>
  <si>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</si>
  <si>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</si>
  <si>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</si>
  <si>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</si>
  <si>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</si>
  <si>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</si>
  <si>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</si>
  <si>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</si>
  <si>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</si>
  <si>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</si>
  <si>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</si>
  <si>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</si>
  <si>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</si>
  <si>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</si>
  <si>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</si>
  <si>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</si>
  <si>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</si>
  <si>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</si>
  <si>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</si>
  <si>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</si>
  <si>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</si>
  <si>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</si>
  <si>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</si>
  <si>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</si>
  <si>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</si>
  <si>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</si>
  <si>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</si>
  <si>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</si>
  <si>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</si>
  <si>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</si>
  <si>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</si>
  <si>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</si>
  <si>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</si>
  <si>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</si>
  <si>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</si>
  <si>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</si>
  <si>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</si>
  <si>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</si>
  <si>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</si>
  <si>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</si>
  <si>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</si>
  <si>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</si>
  <si>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</si>
  <si>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</si>
  <si>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</si>
  <si>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</si>
  <si>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</si>
  <si>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</si>
  <si>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</si>
  <si>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</si>
  <si>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</si>
  <si>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</si>
  <si>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</si>
  <si>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</si>
  <si>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</si>
  <si>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</si>
  <si>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</si>
  <si>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</si>
  <si>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</si>
  <si>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</si>
  <si>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</si>
  <si>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</si>
  <si>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</si>
  <si>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</si>
  <si>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</si>
  <si>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</si>
  <si>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</si>
  <si>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</si>
  <si>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</si>
  <si>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</si>
  <si>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</si>
  <si>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</si>
  <si>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</si>
  <si>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</si>
  <si>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</si>
  <si>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</si>
  <si>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</si>
  <si>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</si>
  <si>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</si>
  <si>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</si>
  <si>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</si>
  <si>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</si>
  <si>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</si>
  <si>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</si>
  <si>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</si>
  <si>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</si>
  <si>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</si>
  <si>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</si>
  <si>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</si>
  <si>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</si>
  <si>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</si>
  <si>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</si>
  <si>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</si>
  <si>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</si>
  <si>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</si>
  <si>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</si>
  <si>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</si>
  <si>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</si>
  <si>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</si>
  <si>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</si>
  <si>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</si>
  <si>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</si>
  <si>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</si>
  <si>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</si>
  <si>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</si>
  <si>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</si>
  <si>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</si>
  <si>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</si>
  <si>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</si>
  <si>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</si>
  <si>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</si>
  <si>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</si>
  <si>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</si>
  <si>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</si>
  <si>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</si>
  <si>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</si>
  <si>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</si>
  <si>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</si>
  <si>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</si>
  <si>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</si>
  <si>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</si>
  <si>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</si>
  <si>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</si>
  <si>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</si>
  <si>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</si>
  <si>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</si>
  <si>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</si>
  <si>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</si>
  <si>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</si>
  <si>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</si>
  <si>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</si>
  <si>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</si>
  <si>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</si>
  <si>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</si>
  <si>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</si>
  <si>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</si>
  <si>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</si>
  <si>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</si>
  <si>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</si>
  <si>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</si>
  <si>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</si>
  <si>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</si>
  <si>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</si>
  <si>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</si>
  <si>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</si>
  <si>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</si>
  <si>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</si>
  <si>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</si>
  <si>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</si>
  <si>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</si>
  <si>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</si>
  <si>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</si>
  <si>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</si>
  <si>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</si>
  <si>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</si>
  <si>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</si>
  <si>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</si>
  <si>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</si>
  <si>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</si>
  <si>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</si>
  <si>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</si>
  <si>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</si>
  <si>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</si>
  <si>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</si>
  <si>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</si>
  <si>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</si>
  <si>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</si>
  <si>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</si>
  <si>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</si>
  <si>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</si>
  <si>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</si>
  <si>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</si>
  <si>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</si>
  <si>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</si>
  <si>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</si>
  <si>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</si>
  <si>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</si>
  <si>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</si>
  <si>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</si>
  <si>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</si>
  <si>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</si>
  <si>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</si>
  <si>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</si>
  <si>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</si>
  <si>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</si>
  <si>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</si>
  <si>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</si>
  <si>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</si>
  <si>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</si>
  <si>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</si>
  <si>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</si>
  <si>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</si>
  <si>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</si>
  <si>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</si>
  <si>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</si>
  <si>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</si>
  <si>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</si>
  <si>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</si>
  <si>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</si>
  <si>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</si>
  <si>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</si>
  <si>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</si>
  <si>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</si>
  <si>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</si>
  <si>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</si>
  <si>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</si>
  <si>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</si>
  <si>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</si>
  <si>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</si>
  <si>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</si>
  <si>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</si>
  <si>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</si>
  <si>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</si>
  <si>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</si>
  <si>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</si>
  <si>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</si>
  <si>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</si>
  <si>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</si>
  <si>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</si>
  <si>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</si>
  <si>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</si>
  <si>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</si>
  <si>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</si>
  <si>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</si>
  <si>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</si>
  <si>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</si>
  <si>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</si>
  <si>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</si>
  <si>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</si>
  <si>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</si>
  <si>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</si>
  <si>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</si>
  <si>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</si>
  <si>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</si>
  <si>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</si>
  <si>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</si>
  <si>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</si>
  <si>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</si>
  <si>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</si>
  <si>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</si>
  <si>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</si>
  <si>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</si>
  <si>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</si>
  <si>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</si>
  <si>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</si>
  <si>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</si>
  <si>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</si>
  <si>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</si>
  <si>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</si>
  <si>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</si>
  <si>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</si>
  <si>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</si>
  <si>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</si>
  <si>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</si>
  <si>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</si>
  <si>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</si>
  <si>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</si>
  <si>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</si>
  <si>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</si>
  <si>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</si>
  <si>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</si>
  <si>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</si>
  <si>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</si>
  <si>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</si>
  <si>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</si>
  <si>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</si>
  <si>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</si>
  <si>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</si>
  <si>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</si>
  <si>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</si>
  <si>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</si>
  <si>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</si>
  <si>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</si>
  <si>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</si>
  <si>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</si>
  <si>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</si>
  <si>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</si>
  <si>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</si>
  <si>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</si>
  <si>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</si>
  <si>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</si>
  <si>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</si>
  <si>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</si>
  <si>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</si>
  <si>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</si>
  <si>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</si>
  <si>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</si>
  <si>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</si>
  <si>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</si>
  <si>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</si>
  <si>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</si>
  <si>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</si>
  <si>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</si>
  <si>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</si>
  <si>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</si>
  <si>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</si>
  <si>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</si>
  <si>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</si>
  <si>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</si>
  <si>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</si>
  <si>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</si>
  <si>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</si>
  <si>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</si>
  <si>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</si>
  <si>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</si>
  <si>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</si>
  <si>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</si>
  <si>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</si>
  <si>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</si>
  <si>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</si>
  <si>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</si>
  <si>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</si>
  <si>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</si>
  <si>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</si>
  <si>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</si>
  <si>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</si>
  <si>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</si>
  <si>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</si>
  <si>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</si>
  <si>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</si>
  <si>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</si>
  <si>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</si>
  <si>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</si>
  <si>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</si>
  <si>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</si>
  <si>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</si>
  <si>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</si>
  <si>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</si>
  <si>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</si>
  <si>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</si>
  <si>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</si>
  <si>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</si>
  <si>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</si>
  <si>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</si>
  <si>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</si>
  <si>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</si>
  <si>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</si>
  <si>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</si>
  <si>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</si>
  <si>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</si>
  <si>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</si>
  <si>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</si>
  <si>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</si>
  <si>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</si>
  <si>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</si>
  <si>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</si>
  <si>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</si>
  <si>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</si>
  <si>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</si>
  <si>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</si>
  <si>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</si>
  <si>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</si>
  <si>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</si>
  <si>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</si>
  <si>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</si>
  <si>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</si>
  <si>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</si>
  <si>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</si>
  <si>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</si>
  <si>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</si>
  <si>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</si>
  <si>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</si>
  <si>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</si>
  <si>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</si>
  <si>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</si>
  <si>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</si>
  <si>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</si>
  <si>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</si>
  <si>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</si>
  <si>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</si>
  <si>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</si>
  <si>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</si>
  <si>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</si>
  <si>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</si>
  <si>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</si>
  <si>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</si>
  <si>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</si>
  <si>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</si>
  <si>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</si>
  <si>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</si>
  <si>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</si>
  <si>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</si>
  <si>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</si>
  <si>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</si>
  <si>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</si>
  <si>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</si>
  <si>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</si>
  <si>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</si>
  <si>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</si>
  <si>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</si>
  <si>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</si>
  <si>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</si>
  <si>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</si>
  <si>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</si>
  <si>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</si>
  <si>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</si>
  <si>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</si>
  <si>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</si>
  <si>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</si>
  <si>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</si>
  <si>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</si>
  <si>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</si>
  <si>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</si>
  <si>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</si>
  <si>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</si>
  <si>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</si>
  <si>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</si>
  <si>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</si>
  <si>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</si>
  <si>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</si>
  <si>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</si>
  <si>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</si>
  <si>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</si>
  <si>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</si>
  <si>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</si>
  <si>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</si>
  <si>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</si>
  <si>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</si>
  <si>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</si>
  <si>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</si>
  <si>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</si>
  <si>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</si>
  <si>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</si>
  <si>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</si>
  <si>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</si>
  <si>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</si>
  <si>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</si>
  <si>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</si>
  <si>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</si>
  <si>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</si>
  <si>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</si>
  <si>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</si>
  <si>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</si>
  <si>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</si>
  <si>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</si>
  <si>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</si>
  <si>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</si>
  <si>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</si>
  <si>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</si>
  <si>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</si>
  <si>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</si>
  <si>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</si>
  <si>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</si>
  <si>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</si>
  <si>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</si>
  <si>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</si>
  <si>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</si>
  <si>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</si>
  <si>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</si>
  <si>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</si>
  <si>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</si>
  <si>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</si>
  <si>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</si>
  <si>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</si>
  <si>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</si>
  <si>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</si>
  <si>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</si>
  <si>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</si>
  <si>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</si>
  <si>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</si>
  <si>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</si>
  <si>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</si>
  <si>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</si>
  <si>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</si>
  <si>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</si>
  <si>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</si>
  <si>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</si>
  <si>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</si>
  <si>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</si>
  <si>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</si>
  <si>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</si>
  <si>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</si>
  <si>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</si>
  <si>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</si>
  <si>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</si>
  <si>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</si>
  <si>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</si>
  <si>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</si>
  <si>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</si>
  <si>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</si>
  <si>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</si>
  <si>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</si>
  <si>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</si>
  <si>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</si>
  <si>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</si>
  <si>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</si>
  <si>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</si>
  <si>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</si>
  <si>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</si>
  <si>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</si>
  <si>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</si>
  <si>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</si>
  <si>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</si>
  <si>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</si>
  <si>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</si>
  <si>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</si>
  <si>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</si>
  <si>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</si>
  <si>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</si>
  <si>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</si>
  <si>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</si>
  <si>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</si>
  <si>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</si>
  <si>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</si>
  <si>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</si>
  <si>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</si>
  <si>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</si>
  <si>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</si>
  <si>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</si>
  <si>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</si>
  <si>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</si>
  <si>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</si>
  <si>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</si>
  <si>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</si>
  <si>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</si>
  <si>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</si>
  <si>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</si>
  <si>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</si>
  <si>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</si>
  <si>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</si>
  <si>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</si>
  <si>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</si>
  <si>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</si>
  <si>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</si>
  <si>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</si>
  <si>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</si>
  <si>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</si>
  <si>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</si>
  <si>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</si>
  <si>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</si>
  <si>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</si>
  <si>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</si>
  <si>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</si>
  <si>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</si>
  <si>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</si>
  <si>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</si>
  <si>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</si>
  <si>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</si>
  <si>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</si>
  <si>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</si>
  <si>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</si>
  <si>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</si>
  <si>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</si>
  <si>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</si>
  <si>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</si>
  <si>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</si>
  <si>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</si>
  <si>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</si>
  <si>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</si>
  <si>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</si>
  <si>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</si>
  <si>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</si>
  <si>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</si>
  <si>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</si>
  <si>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</si>
  <si>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</si>
  <si>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</si>
  <si>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</si>
  <si>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</si>
  <si>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</si>
  <si>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</si>
  <si>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</si>
  <si>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</si>
  <si>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</si>
  <si>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</si>
  <si>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</si>
  <si>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</si>
  <si>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</si>
  <si>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</si>
  <si>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</si>
  <si>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</si>
  <si>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</si>
  <si>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</si>
  <si>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</si>
  <si>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</si>
  <si>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</si>
  <si>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</si>
  <si>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</si>
  <si>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</si>
  <si>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</si>
  <si>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</si>
  <si>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</si>
  <si>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</si>
  <si>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</si>
  <si>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</si>
  <si>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</si>
  <si>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</si>
  <si>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</si>
  <si>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</si>
  <si>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</si>
  <si>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</si>
  <si>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</si>
  <si>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</si>
  <si>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</si>
  <si>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</si>
  <si>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</si>
  <si>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</si>
  <si>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</si>
  <si>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</si>
  <si>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</si>
  <si>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</si>
  <si>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</si>
  <si>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</si>
  <si>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</si>
  <si>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</si>
  <si>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</si>
  <si>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</si>
  <si>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</si>
  <si>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</si>
  <si>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</si>
  <si>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</si>
  <si>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</si>
  <si>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</si>
  <si>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</si>
  <si>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</si>
  <si>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</si>
  <si>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</si>
  <si>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</si>
  <si>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</si>
  <si>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</si>
  <si>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</si>
  <si>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</si>
  <si>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</si>
  <si>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</si>
  <si>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</si>
  <si>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</si>
  <si>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</si>
  <si>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</si>
  <si>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</si>
  <si>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</si>
  <si>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</si>
  <si>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</si>
  <si>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</si>
  <si>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</si>
  <si>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</si>
  <si>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</si>
  <si>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</si>
  <si>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</si>
  <si>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</si>
  <si>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</si>
  <si>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</si>
  <si>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</si>
  <si>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</si>
  <si>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</si>
  <si>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</si>
  <si>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</si>
  <si>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</si>
  <si>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</si>
  <si>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</si>
  <si>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</si>
  <si>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</si>
  <si>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</si>
  <si>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</si>
  <si>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</si>
  <si>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</si>
  <si>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</si>
  <si>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</si>
  <si>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</si>
  <si>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</si>
  <si>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</si>
  <si>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</si>
  <si>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</si>
  <si>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</si>
  <si>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</si>
  <si>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</si>
  <si>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</si>
  <si>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</si>
  <si>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</si>
  <si>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</si>
  <si>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</si>
  <si>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</si>
  <si>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</si>
  <si>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</si>
  <si>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</si>
  <si>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</si>
  <si>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</si>
  <si>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</si>
  <si>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</si>
  <si>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</si>
  <si>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</si>
  <si>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</si>
  <si>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</si>
  <si>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</si>
  <si>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</si>
  <si>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</si>
  <si>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</si>
  <si>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</si>
  <si>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</si>
  <si>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</si>
  <si>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</si>
  <si>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</si>
  <si>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</si>
  <si>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</si>
  <si>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</si>
  <si>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</si>
  <si>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</si>
  <si>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</si>
  <si>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</si>
  <si>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</si>
  <si>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</si>
  <si>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</si>
  <si>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</si>
  <si>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</si>
  <si>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</si>
  <si>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</si>
  <si>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</si>
  <si>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</si>
  <si>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</si>
  <si>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</si>
  <si>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</si>
  <si>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</si>
  <si>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</si>
  <si>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</si>
  <si>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</si>
  <si>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</si>
  <si>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</si>
  <si>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</si>
  <si>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</si>
  <si>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</si>
  <si>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</si>
  <si>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</si>
  <si>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</si>
  <si>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</si>
  <si>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</si>
  <si>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</si>
  <si>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</si>
  <si>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</si>
  <si>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</si>
  <si>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</si>
  <si>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</si>
  <si>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</si>
  <si>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</si>
  <si>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</si>
  <si>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</si>
  <si>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</si>
  <si>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</si>
  <si>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</si>
  <si>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</si>
  <si>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</si>
  <si>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</si>
  <si>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</si>
  <si>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</si>
  <si>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</si>
  <si>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</si>
  <si>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</si>
  <si>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</si>
  <si>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</si>
  <si>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</si>
  <si>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</si>
  <si>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</si>
  <si>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</si>
  <si>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</si>
  <si>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</si>
  <si>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</si>
  <si>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</si>
  <si>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</si>
  <si>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</si>
  <si>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</si>
  <si>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</si>
  <si>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</si>
  <si>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</si>
  <si>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</si>
  <si>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</si>
  <si>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</si>
  <si>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</si>
  <si>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</si>
  <si>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</si>
  <si>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</si>
  <si>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</si>
  <si>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</si>
  <si>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</si>
  <si>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</si>
  <si>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</si>
  <si>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</si>
  <si>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</si>
  <si>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</si>
  <si>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</si>
  <si>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</si>
  <si>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</si>
  <si>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</si>
  <si>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</si>
  <si>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</si>
  <si>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</si>
  <si>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</si>
  <si>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</si>
  <si>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</si>
  <si>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</si>
  <si>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</si>
  <si>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</si>
  <si>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</si>
  <si>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</si>
  <si>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</si>
  <si>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</si>
  <si>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</si>
  <si>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</si>
  <si>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</si>
  <si>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</si>
  <si>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</si>
  <si>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</si>
  <si>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</si>
  <si>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</si>
  <si>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</si>
  <si>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</si>
  <si>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</si>
  <si>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</si>
  <si>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</si>
  <si>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</si>
  <si>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</si>
  <si>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</si>
  <si>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</si>
  <si>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</si>
  <si>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</si>
  <si>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</si>
  <si>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</si>
  <si>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</si>
  <si>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</si>
  <si>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</si>
  <si>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</si>
  <si>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</si>
  <si>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</si>
  <si>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</si>
  <si>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</si>
  <si>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</si>
  <si>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</si>
  <si>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</si>
  <si>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</si>
  <si>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</si>
  <si>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</si>
  <si>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</si>
  <si>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</si>
  <si>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</si>
  <si>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</si>
  <si>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</si>
  <si>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</si>
  <si>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</si>
  <si>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</si>
  <si>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</si>
  <si>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</si>
  <si>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</si>
  <si>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</si>
  <si>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</si>
  <si>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</si>
  <si>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</si>
  <si>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</si>
  <si>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</si>
  <si>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</si>
  <si>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</si>
  <si>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</si>
  <si>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</si>
  <si>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</si>
  <si>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</si>
  <si>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</si>
  <si>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</si>
  <si>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</si>
  <si>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</si>
  <si>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</si>
  <si>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</si>
  <si>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</si>
  <si>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</si>
  <si>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</si>
  <si>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</si>
  <si>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</si>
  <si>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</si>
  <si>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</si>
  <si>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</si>
  <si>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</si>
  <si>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</si>
  <si>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</si>
  <si>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</si>
  <si>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</si>
  <si>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</si>
  <si>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</si>
  <si>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</si>
  <si>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</si>
  <si>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</si>
  <si>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</si>
  <si>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</si>
  <si>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</si>
  <si>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</si>
  <si>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</si>
  <si>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</si>
  <si>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</si>
  <si>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</si>
  <si>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</si>
  <si>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</si>
  <si>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</si>
  <si>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</si>
  <si>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</si>
  <si>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</si>
  <si>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</si>
  <si>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</si>
  <si>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</si>
  <si>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</si>
  <si>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</si>
  <si>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</si>
  <si>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</si>
  <si>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</si>
  <si>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</si>
  <si>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</si>
  <si>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</si>
  <si>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</si>
  <si>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</si>
  <si>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</si>
  <si>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</si>
  <si>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</si>
  <si>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</si>
  <si>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</si>
  <si>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</si>
  <si>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</si>
  <si>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</si>
  <si>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</si>
  <si>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</si>
  <si>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</si>
  <si>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</si>
  <si>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</si>
  <si>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</si>
  <si>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</si>
  <si>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</si>
  <si>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</si>
  <si>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</si>
  <si>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</si>
  <si>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</si>
  <si>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</si>
  <si>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</si>
  <si>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</si>
  <si>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</si>
  <si>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</si>
  <si>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</si>
  <si>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</si>
  <si>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</si>
  <si>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</si>
  <si>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</si>
  <si>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</si>
  <si>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</si>
  <si>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</si>
  <si>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</si>
  <si>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</si>
  <si>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</si>
  <si>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</si>
  <si>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</si>
  <si>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</si>
  <si>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</si>
  <si>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</si>
  <si>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</si>
  <si>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</si>
  <si>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</si>
  <si>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</si>
  <si>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</si>
  <si>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</si>
  <si>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</si>
  <si>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</si>
  <si>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</si>
  <si>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</si>
  <si>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</si>
  <si>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</si>
  <si>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</si>
  <si>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</si>
  <si>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</si>
  <si>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</si>
  <si>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</si>
  <si>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</si>
  <si>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</si>
  <si>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</si>
  <si>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</si>
  <si>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</si>
  <si>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</si>
  <si>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</si>
  <si>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</si>
  <si>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</si>
  <si>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</si>
  <si>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</si>
  <si>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</si>
  <si>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</si>
  <si>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</si>
  <si>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</si>
  <si>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</si>
  <si>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</si>
  <si>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</si>
  <si>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</si>
  <si>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</si>
  <si>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</si>
  <si>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</si>
  <si>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</si>
  <si>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</si>
  <si>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</si>
  <si>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</si>
  <si>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</si>
  <si>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</si>
  <si>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</si>
  <si>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</si>
  <si>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</si>
  <si>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</si>
  <si>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</si>
  <si>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</si>
  <si>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</si>
  <si>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</si>
  <si>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</si>
  <si>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</si>
  <si>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</si>
  <si>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</si>
  <si>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</si>
  <si>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</si>
  <si>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</si>
  <si>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</si>
  <si>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</si>
  <si>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</si>
  <si>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</si>
  <si>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</si>
  <si>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</si>
  <si>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</si>
  <si>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</si>
  <si>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</si>
  <si>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</si>
  <si>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</si>
  <si>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</si>
  <si>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</si>
  <si>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</si>
  <si>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</si>
  <si>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</si>
  <si>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</si>
  <si>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</si>
  <si>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</si>
  <si>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</si>
  <si>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</si>
  <si>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</si>
  <si>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</si>
  <si>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</si>
  <si>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</si>
  <si>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</si>
  <si>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</si>
  <si>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</si>
  <si>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</si>
  <si>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</si>
  <si>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</si>
  <si>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</si>
  <si>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</si>
  <si>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</si>
  <si>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</si>
  <si>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</si>
  <si>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</si>
  <si>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</si>
  <si>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</si>
  <si>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</si>
  <si>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</si>
  <si>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</si>
  <si>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</si>
  <si>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</si>
  <si>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</si>
  <si>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</si>
  <si>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</si>
  <si>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</si>
  <si>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</si>
  <si>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</si>
  <si>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</si>
  <si>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</si>
  <si>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</si>
  <si>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</si>
  <si>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</si>
  <si>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</si>
  <si>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</si>
  <si>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</si>
  <si>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</si>
  <si>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</si>
  <si>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</si>
  <si>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</si>
  <si>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</si>
  <si>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</si>
  <si>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</si>
  <si>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</si>
  <si>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</si>
  <si>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</si>
  <si>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</si>
  <si>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</si>
  <si>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</si>
  <si>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</si>
  <si>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</si>
  <si>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</si>
  <si>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</si>
  <si>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</si>
  <si>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</si>
  <si>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</si>
  <si>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</si>
  <si>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</si>
  <si>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</si>
  <si>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</si>
  <si>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</si>
  <si>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</si>
  <si>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</si>
  <si>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</si>
  <si>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</si>
  <si>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</si>
  <si>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</si>
  <si>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</si>
  <si>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</si>
  <si>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</si>
  <si>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</si>
  <si>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</si>
  <si>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</si>
  <si>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</si>
  <si>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</si>
  <si>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</si>
  <si>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</si>
  <si>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</si>
  <si>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</si>
  <si>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</si>
  <si>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</si>
  <si>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</si>
  <si>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</si>
  <si>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</si>
  <si>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</si>
  <si>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</si>
  <si>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</si>
  <si>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</si>
  <si>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</si>
  <si>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</si>
  <si>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</si>
  <si>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</si>
  <si>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</si>
  <si>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</si>
  <si>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</si>
  <si>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</si>
  <si>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</si>
  <si>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</si>
  <si>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</si>
  <si>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</si>
  <si>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</si>
  <si>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</si>
  <si>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</si>
  <si>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</si>
  <si>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</si>
  <si>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</si>
  <si>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</si>
  <si>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</si>
  <si>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</si>
  <si>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</si>
  <si>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</si>
  <si>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</si>
  <si>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</si>
  <si>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</si>
  <si>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</si>
  <si>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</si>
  <si>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</si>
  <si>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</si>
  <si>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</si>
  <si>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</si>
  <si>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</si>
  <si>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</si>
  <si>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</si>
  <si>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</si>
  <si>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</si>
  <si>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</si>
  <si>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</si>
  <si>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</si>
  <si>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</si>
  <si>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</si>
  <si>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</si>
  <si>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</si>
  <si>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</si>
  <si>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</si>
  <si>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</si>
  <si>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</si>
  <si>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</si>
  <si>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</si>
  <si>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</si>
  <si>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</si>
  <si>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</si>
  <si>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</si>
  <si>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</si>
  <si>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</si>
  <si>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</si>
  <si>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</si>
  <si>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</si>
  <si>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</si>
  <si>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</si>
  <si>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</si>
  <si>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</si>
  <si>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</si>
  <si>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</si>
  <si>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</si>
  <si>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</si>
  <si>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</si>
  <si>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</si>
  <si>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</si>
  <si>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</si>
  <si>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</si>
  <si>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</si>
  <si>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</si>
  <si>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</si>
  <si>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</si>
  <si>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</si>
  <si>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</si>
  <si>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</si>
  <si>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</si>
  <si>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</si>
  <si>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</si>
  <si>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</si>
  <si>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</si>
  <si>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</si>
  <si>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</si>
  <si>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</si>
  <si>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</si>
  <si>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</si>
  <si>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</si>
  <si>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</si>
  <si>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</si>
  <si>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</si>
  <si>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</si>
  <si>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</si>
  <si>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</si>
  <si>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</si>
  <si>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</si>
  <si>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</si>
  <si>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</si>
  <si>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</si>
  <si>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</si>
  <si>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</si>
  <si>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</si>
  <si>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</si>
  <si>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</si>
  <si>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</si>
  <si>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</si>
  <si>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</si>
  <si>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</si>
  <si>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</si>
  <si>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</si>
  <si>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</si>
  <si>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</si>
  <si>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</si>
  <si>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</si>
  <si>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</si>
  <si>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</si>
  <si>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</si>
  <si>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</si>
  <si>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</si>
  <si>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</si>
  <si>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</si>
  <si>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</si>
  <si>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</si>
  <si>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</si>
  <si>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</si>
  <si>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</si>
  <si>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</si>
  <si>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</si>
  <si>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</si>
  <si>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</si>
  <si>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</si>
  <si>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</si>
  <si>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</si>
  <si>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</si>
  <si>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</si>
  <si>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</si>
  <si>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</si>
  <si>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</si>
  <si>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</si>
  <si>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</si>
  <si>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</si>
  <si>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</si>
  <si>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</si>
  <si>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</si>
  <si>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</si>
  <si>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</si>
  <si>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</si>
  <si>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</si>
  <si>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</si>
  <si>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</si>
  <si>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</si>
  <si>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</si>
  <si>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</si>
  <si>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</si>
  <si>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</si>
  <si>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</si>
  <si>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</si>
  <si>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</si>
  <si>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</si>
  <si>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</si>
  <si>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</si>
  <si>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</si>
  <si>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</si>
  <si>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</si>
  <si>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</si>
  <si>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</si>
  <si>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</si>
  <si>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</si>
  <si>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</si>
  <si>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</si>
  <si>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</si>
  <si>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</si>
  <si>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</si>
  <si>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</si>
  <si>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</si>
  <si>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</si>
  <si>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</si>
  <si>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</si>
  <si>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</si>
  <si>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</si>
  <si>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</si>
  <si>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</si>
  <si>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</si>
  <si>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</si>
  <si>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</si>
  <si>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</si>
  <si>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</si>
  <si>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</si>
  <si>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</si>
  <si>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</si>
  <si>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</si>
  <si>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</si>
  <si>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</si>
  <si>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</si>
  <si>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</si>
  <si>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</si>
  <si>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</si>
  <si>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</si>
  <si>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</si>
  <si>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</si>
  <si>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</si>
  <si>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</si>
  <si>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</si>
  <si>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</si>
  <si>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</si>
  <si>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</si>
  <si>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</si>
  <si>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</si>
  <si>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</si>
  <si>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</si>
  <si>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</si>
  <si>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</si>
  <si>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</si>
  <si>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</si>
  <si>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</si>
  <si>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</si>
  <si>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</si>
  <si>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</si>
  <si>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</si>
  <si>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</si>
  <si>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</si>
  <si>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</si>
  <si>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</si>
  <si>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</si>
  <si>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</si>
  <si>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</si>
  <si>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</si>
  <si>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</si>
  <si>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</si>
  <si>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</si>
  <si>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</si>
  <si>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</si>
  <si>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</si>
  <si>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</si>
  <si>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</si>
  <si>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</si>
  <si>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</si>
  <si>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</si>
  <si>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</si>
  <si>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</si>
  <si>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</si>
  <si>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</si>
  <si>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</si>
  <si>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</si>
  <si>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</si>
  <si>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</si>
  <si>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</si>
  <si>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</si>
  <si>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</si>
  <si>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</si>
  <si>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</si>
  <si>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</si>
  <si>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</si>
  <si>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</si>
  <si>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</si>
  <si>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</si>
  <si>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</si>
  <si>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</si>
  <si>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</si>
  <si>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</si>
  <si>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</si>
  <si>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</si>
  <si>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</si>
  <si>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</si>
  <si>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</si>
  <si>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</si>
  <si>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</si>
  <si>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</si>
  <si>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</si>
  <si>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</si>
  <si>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</si>
  <si>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</si>
  <si>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</si>
  <si>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</si>
  <si>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</si>
  <si>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</si>
  <si>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</si>
  <si>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</si>
  <si>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</si>
  <si>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</si>
  <si>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</si>
  <si>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</si>
  <si>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</si>
  <si>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</si>
  <si>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</si>
  <si>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</si>
  <si>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</si>
  <si>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</si>
  <si>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</si>
  <si>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</si>
  <si>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</si>
  <si>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</si>
  <si>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</si>
  <si>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</si>
  <si>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</si>
  <si>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</si>
  <si>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</si>
  <si>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</si>
  <si>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</si>
  <si>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</si>
  <si>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</si>
  <si>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</si>
  <si>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</si>
  <si>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</si>
  <si>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</si>
  <si>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</si>
  <si>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</si>
  <si>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</si>
  <si>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</si>
  <si>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</si>
  <si>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</si>
  <si>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</si>
  <si>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</si>
  <si>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</si>
  <si>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</si>
  <si>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</si>
  <si>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</si>
  <si>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</si>
  <si>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</si>
  <si>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</si>
  <si>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</si>
  <si>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</si>
  <si>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</si>
  <si>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</si>
  <si>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</si>
  <si>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</si>
  <si>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</si>
  <si>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</si>
  <si>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</si>
  <si>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</si>
  <si>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</si>
  <si>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</si>
  <si>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</si>
  <si>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</si>
  <si>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</si>
  <si>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</si>
  <si>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</si>
  <si>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</si>
  <si>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</si>
  <si>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</si>
  <si>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</si>
  <si>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</si>
  <si>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</si>
  <si>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</si>
  <si>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</si>
  <si>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</si>
  <si>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</si>
  <si>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</si>
  <si>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</si>
  <si>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</si>
  <si>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</si>
  <si>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</si>
  <si>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</si>
  <si>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</si>
  <si>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</si>
  <si>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</si>
  <si>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</si>
  <si>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</si>
  <si>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</si>
  <si>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</si>
  <si>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</si>
  <si>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</si>
  <si>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</si>
  <si>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</si>
  <si>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</si>
  <si>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</si>
  <si>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</si>
  <si>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</si>
  <si>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</si>
  <si>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</si>
  <si>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</si>
  <si>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</si>
  <si>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</si>
  <si>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</si>
  <si>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</si>
  <si>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</si>
  <si>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</si>
  <si>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</si>
  <si>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</si>
  <si>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</si>
  <si>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</si>
  <si>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</si>
  <si>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</si>
  <si>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</si>
  <si>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</si>
  <si>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</si>
  <si>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</si>
  <si>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</si>
  <si>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</si>
  <si>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</si>
  <si>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</si>
  <si>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</si>
  <si>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</si>
  <si>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</si>
  <si>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</si>
  <si>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</si>
  <si>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</si>
  <si>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</si>
  <si>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</si>
  <si>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</si>
  <si>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</si>
  <si>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</si>
  <si>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</si>
  <si>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</si>
  <si>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</si>
  <si>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</si>
  <si>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</si>
  <si>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</si>
  <si>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</si>
  <si>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</si>
  <si>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</si>
  <si>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</si>
  <si>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</si>
  <si>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</si>
  <si>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</si>
  <si>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</si>
  <si>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</si>
  <si>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</si>
  <si>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</si>
  <si>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</si>
  <si>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</si>
  <si>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</si>
  <si>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</si>
  <si>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</si>
  <si>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</si>
  <si>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</si>
  <si>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</si>
  <si>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</si>
  <si>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</si>
  <si>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</si>
  <si>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</si>
  <si>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</si>
  <si>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</si>
  <si>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</si>
  <si>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</si>
  <si>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</si>
  <si>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</si>
  <si>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</si>
  <si>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</si>
  <si>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</si>
  <si>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</si>
  <si>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</si>
  <si>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</si>
  <si>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</si>
  <si>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</si>
  <si>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</si>
  <si>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</si>
  <si>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</si>
  <si>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</si>
  <si>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</si>
  <si>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</si>
  <si>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</si>
  <si>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</si>
  <si>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</si>
  <si>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</si>
  <si>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</si>
  <si>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</si>
  <si>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</si>
  <si>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</si>
  <si>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</si>
  <si>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</si>
  <si>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</si>
  <si>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</si>
  <si>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</si>
  <si>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</si>
  <si>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</si>
  <si>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</si>
  <si>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</si>
  <si>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</si>
  <si>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</si>
  <si>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</si>
  <si>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</si>
  <si>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</si>
  <si>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</si>
  <si>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</si>
  <si>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</si>
  <si>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</si>
  <si>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</si>
  <si>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</si>
  <si>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</si>
  <si>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</si>
  <si>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</si>
  <si>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</si>
  <si>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</si>
  <si>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</si>
  <si>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</si>
  <si>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</si>
  <si>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</si>
  <si>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</si>
  <si>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</si>
  <si>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</si>
  <si>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</si>
  <si>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</si>
  <si>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</si>
  <si>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</si>
  <si>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</si>
  <si>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</si>
  <si>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</si>
  <si>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</si>
  <si>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</si>
  <si>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</si>
  <si>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</si>
  <si>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</si>
  <si>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</si>
  <si>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</si>
  <si>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</si>
  <si>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</si>
  <si>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</si>
  <si>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</si>
  <si>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</si>
  <si>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</si>
  <si>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</si>
  <si>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</si>
  <si>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</si>
  <si>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</si>
  <si>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</si>
  <si>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</si>
  <si>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</si>
  <si>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</si>
  <si>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</si>
  <si>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</si>
  <si>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</si>
  <si>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</si>
  <si>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</si>
  <si>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</si>
  <si>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</si>
  <si>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</si>
  <si>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</si>
  <si>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</si>
  <si>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</si>
  <si>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</si>
  <si>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</si>
  <si>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</si>
  <si>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</si>
  <si>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</si>
  <si>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</si>
  <si>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</si>
  <si>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</si>
  <si>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</si>
  <si>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</si>
  <si>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</si>
  <si>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</si>
  <si>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</si>
  <si>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</si>
  <si>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</si>
  <si>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</si>
  <si>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</si>
  <si>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</si>
  <si>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</si>
  <si>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</si>
  <si>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</si>
  <si>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</si>
  <si>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</si>
  <si>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</si>
  <si>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</si>
  <si>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</si>
  <si>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</si>
  <si>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</si>
  <si>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</si>
  <si>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</si>
  <si>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</si>
  <si>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</si>
  <si>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</si>
  <si>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</si>
  <si>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</si>
  <si>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</si>
  <si>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</si>
  <si>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</si>
  <si>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</si>
  <si>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</si>
  <si>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</si>
  <si>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</si>
  <si>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</si>
  <si>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</si>
  <si>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</si>
  <si>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</si>
  <si>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</si>
  <si>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</si>
  <si>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</si>
  <si>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</si>
  <si>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</si>
  <si>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</si>
  <si>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</si>
  <si>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</si>
  <si>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</si>
  <si>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</si>
  <si>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</si>
  <si>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</si>
  <si>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</si>
  <si>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</si>
  <si>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</si>
  <si>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</si>
  <si>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</si>
  <si>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</si>
  <si>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</si>
  <si>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</si>
  <si>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</si>
  <si>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</si>
  <si>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</si>
  <si>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</si>
  <si>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</si>
  <si>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</si>
  <si>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</si>
  <si>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</si>
  <si>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</si>
  <si>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</si>
  <si>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</si>
  <si>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</si>
  <si>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</si>
  <si>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</si>
  <si>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</si>
  <si>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</si>
  <si>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</si>
  <si>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</si>
  <si>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</si>
  <si>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</si>
  <si>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</si>
  <si>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</si>
  <si>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</si>
  <si>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</si>
  <si>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</si>
  <si>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</si>
  <si>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</si>
  <si>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</si>
  <si>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</si>
  <si>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</si>
  <si>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</si>
  <si>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</si>
  <si>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</si>
  <si>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</si>
  <si>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</si>
  <si>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</si>
  <si>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</si>
  <si>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</si>
  <si>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</si>
  <si>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</si>
  <si>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</si>
  <si>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</si>
  <si>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</si>
  <si>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</si>
  <si>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</si>
  <si>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</si>
  <si>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</si>
  <si>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</si>
  <si>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</si>
  <si>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</si>
  <si>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</si>
  <si>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</si>
  <si>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</si>
  <si>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</si>
  <si>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</si>
  <si>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</si>
  <si>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</si>
  <si>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</si>
  <si>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</si>
  <si>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</si>
  <si>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</si>
  <si>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</si>
  <si>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</si>
  <si>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</si>
  <si>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</si>
  <si>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</si>
  <si>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</si>
  <si>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</si>
  <si>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</si>
  <si>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</si>
  <si>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</si>
  <si>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</si>
  <si>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</si>
  <si>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</si>
  <si>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</si>
  <si>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</si>
  <si>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</si>
  <si>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</si>
  <si>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</si>
  <si>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</si>
  <si>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</si>
  <si>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</si>
  <si>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</si>
  <si>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</si>
  <si>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</si>
  <si>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</si>
  <si>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</si>
  <si>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</si>
  <si>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</si>
  <si>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</si>
  <si>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</si>
  <si>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</si>
  <si>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</si>
  <si>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</si>
  <si>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</si>
  <si>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</si>
  <si>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</si>
  <si>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</si>
  <si>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</si>
  <si>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</si>
  <si>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</si>
  <si>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</si>
  <si>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</si>
  <si>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</si>
  <si>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</si>
  <si>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</si>
  <si>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</si>
  <si>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</si>
  <si>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</si>
  <si>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</si>
  <si>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</si>
  <si>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</si>
  <si>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</si>
  <si>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</si>
  <si>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</si>
  <si>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</si>
  <si>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</si>
  <si>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</si>
  <si>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</si>
  <si>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</si>
  <si>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</si>
  <si>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</si>
  <si>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</si>
  <si>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</si>
  <si>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</si>
  <si>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</si>
  <si>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</si>
  <si>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</si>
  <si>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</si>
  <si>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</si>
  <si>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</si>
  <si>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</si>
  <si>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</si>
  <si>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</si>
  <si>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</si>
  <si>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</si>
  <si>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</si>
  <si>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</si>
  <si>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</si>
  <si>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</si>
  <si>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</si>
  <si>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</si>
  <si>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</si>
  <si>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</si>
  <si>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</si>
  <si>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</si>
  <si>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</si>
  <si>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</si>
  <si>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</si>
  <si>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</si>
  <si>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</si>
  <si>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</si>
  <si>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</si>
  <si>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</si>
  <si>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</si>
  <si>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</si>
  <si>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</si>
  <si>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</si>
  <si>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</si>
  <si>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</si>
  <si>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</si>
  <si>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</si>
  <si>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</si>
  <si>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</si>
  <si>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</si>
  <si>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</si>
  <si>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</si>
  <si>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</si>
  <si>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</si>
  <si>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</si>
  <si>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</si>
  <si>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</si>
  <si>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</si>
  <si>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</si>
  <si>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</si>
  <si>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</si>
  <si>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</si>
  <si>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</si>
  <si>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</si>
  <si>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</si>
  <si>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</si>
  <si>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</si>
  <si>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</si>
  <si>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</si>
  <si>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</si>
  <si>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</si>
  <si>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</si>
  <si>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</si>
  <si>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</si>
  <si>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</si>
  <si>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</si>
  <si>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</si>
  <si>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</si>
  <si>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</si>
  <si>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</si>
  <si>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</si>
  <si>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</si>
  <si>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</si>
  <si>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</si>
  <si>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</si>
  <si>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</si>
  <si>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</si>
  <si>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</si>
  <si>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</si>
  <si>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</si>
  <si>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</si>
  <si>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</si>
  <si>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</si>
  <si>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</si>
  <si>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</si>
  <si>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</si>
  <si>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</si>
  <si>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</si>
  <si>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</si>
  <si>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</si>
  <si>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</si>
  <si>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</si>
  <si>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</si>
  <si>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</si>
  <si>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</si>
  <si>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</si>
  <si>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</si>
  <si>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</si>
  <si>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</si>
  <si>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</si>
  <si>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</si>
  <si>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</si>
  <si>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</si>
  <si>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</si>
  <si>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</si>
  <si>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</si>
  <si>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</si>
  <si>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</si>
  <si>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</si>
  <si>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</si>
  <si>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</si>
  <si>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</si>
  <si>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</si>
  <si>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</si>
  <si>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</si>
  <si>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</si>
  <si>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</si>
  <si>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</si>
  <si>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</si>
  <si>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</si>
  <si>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</si>
  <si>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</si>
  <si>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</si>
  <si>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</si>
  <si>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</si>
  <si>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</si>
  <si>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</si>
  <si>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</si>
  <si>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</si>
  <si>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</si>
  <si>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</si>
  <si>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</si>
  <si>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</si>
  <si>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</si>
  <si>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</si>
  <si>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</si>
  <si>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</si>
  <si>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</si>
  <si>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</si>
  <si>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</si>
  <si>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</si>
  <si>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</si>
  <si>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</si>
  <si>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</si>
  <si>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</si>
  <si>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</si>
  <si>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</si>
  <si>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</si>
  <si>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</si>
  <si>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</si>
  <si>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</si>
  <si>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</si>
  <si>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</si>
  <si>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</si>
  <si>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</si>
  <si>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</si>
  <si>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</si>
  <si>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</si>
  <si>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</si>
  <si>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</si>
  <si>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</si>
  <si>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</si>
  <si>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</si>
  <si>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</si>
  <si>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</si>
  <si>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</si>
  <si>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</si>
  <si>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</si>
  <si>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</si>
  <si>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</si>
  <si>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</si>
  <si>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</si>
  <si>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</si>
  <si>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</si>
  <si>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</si>
  <si>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</si>
  <si>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</si>
  <si>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</si>
  <si>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</si>
  <si>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</si>
  <si>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</si>
  <si>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</si>
  <si>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</si>
  <si>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</si>
  <si>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</si>
  <si>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</si>
  <si>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</si>
  <si>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</si>
  <si>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</si>
  <si>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</si>
  <si>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</si>
  <si>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</si>
  <si>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</si>
  <si>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</si>
  <si>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</si>
  <si>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</si>
  <si>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</si>
  <si>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</si>
  <si>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</si>
  <si>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</si>
  <si>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</si>
  <si>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</si>
  <si>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</si>
  <si>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</si>
  <si>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</si>
  <si>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</si>
  <si>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</si>
  <si>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</si>
  <si>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</si>
  <si>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</si>
  <si>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</si>
  <si>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</si>
  <si>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</si>
  <si>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</si>
  <si>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</si>
  <si>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</si>
  <si>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</si>
  <si>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</si>
  <si>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</si>
  <si>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</si>
  <si>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</si>
  <si>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</si>
  <si>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</si>
  <si>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</si>
  <si>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</si>
  <si>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</si>
  <si>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</si>
  <si>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</si>
  <si>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</si>
  <si>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</si>
  <si>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</si>
  <si>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</si>
  <si>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</si>
  <si>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</si>
  <si>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</si>
  <si>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</si>
  <si>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</si>
  <si>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</si>
  <si>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</si>
  <si>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</si>
  <si>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</si>
  <si>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</si>
  <si>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</si>
  <si>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</si>
  <si>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</si>
  <si>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</si>
  <si>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</si>
  <si>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</si>
  <si>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</si>
  <si>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</si>
  <si>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</si>
  <si>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</si>
  <si>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</si>
  <si>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</si>
  <si>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</si>
  <si>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</si>
  <si>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</si>
  <si>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</si>
  <si>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</si>
  <si>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</si>
  <si>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</si>
  <si>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</si>
  <si>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</si>
  <si>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</si>
  <si>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</si>
  <si>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</si>
  <si>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</si>
  <si>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</si>
  <si>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</si>
  <si>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</si>
  <si>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</si>
  <si>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</si>
  <si>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</si>
  <si>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</si>
  <si>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</si>
  <si>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</si>
  <si>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</si>
  <si>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</si>
  <si>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</si>
  <si>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</si>
  <si>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</si>
  <si>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</si>
  <si>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</si>
  <si>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</si>
  <si>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</si>
  <si>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</si>
  <si>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</si>
  <si>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</si>
  <si>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</si>
  <si>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</si>
  <si>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</si>
  <si>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</si>
  <si>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</si>
  <si>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</si>
  <si>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</si>
  <si>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</si>
  <si>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</si>
  <si>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</si>
  <si>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</si>
  <si>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</si>
  <si>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</si>
  <si>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</si>
  <si>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</si>
  <si>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</si>
  <si>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</si>
  <si>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</si>
  <si>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</si>
  <si>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</si>
  <si>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</si>
  <si>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</si>
  <si>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</si>
  <si>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</si>
  <si>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</si>
  <si>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</si>
  <si>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</si>
  <si>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</si>
  <si>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</si>
  <si>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</si>
  <si>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</si>
  <si>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</si>
  <si>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</si>
  <si>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</si>
  <si>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</si>
  <si>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</si>
  <si>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</si>
  <si>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</si>
  <si>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</si>
  <si>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</si>
  <si>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</si>
  <si>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</si>
  <si>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</si>
  <si>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</si>
  <si>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</si>
  <si>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</si>
  <si>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</si>
  <si>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</si>
  <si>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</si>
  <si>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</si>
  <si>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</si>
  <si>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</si>
  <si>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</si>
  <si>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</si>
  <si>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</si>
  <si>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</si>
  <si>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</si>
  <si>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</si>
  <si>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</si>
  <si>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</si>
  <si>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</si>
  <si>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</si>
  <si>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</si>
  <si>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</si>
  <si>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</si>
  <si>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</si>
  <si>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</si>
  <si>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</si>
  <si>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</si>
  <si>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</si>
  <si>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</si>
  <si>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</si>
  <si>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</si>
  <si>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</si>
  <si>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</si>
  <si>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</si>
  <si>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</si>
  <si>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</si>
  <si>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</si>
  <si>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</si>
  <si>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</si>
  <si>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</si>
  <si>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</si>
  <si>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</si>
  <si>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</si>
  <si>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</si>
  <si>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</si>
  <si>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</si>
  <si>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</si>
  <si>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</si>
  <si>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</si>
  <si>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</si>
  <si>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</si>
  <si>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</si>
  <si>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</si>
  <si>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</si>
  <si>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</si>
  <si>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</si>
  <si>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</si>
  <si>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</si>
  <si>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</si>
  <si>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</si>
  <si>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</si>
  <si>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</si>
  <si>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</si>
  <si>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</si>
  <si>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</si>
  <si>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</si>
  <si>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</si>
  <si>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</si>
  <si>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</si>
  <si>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</si>
  <si>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</si>
  <si>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</si>
  <si>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</si>
  <si>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</si>
  <si>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</si>
  <si>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</si>
  <si>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</si>
  <si>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</si>
  <si>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</si>
  <si>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</si>
  <si>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</si>
  <si>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</si>
  <si>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</si>
  <si>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</si>
  <si>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</si>
  <si>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</si>
  <si>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</si>
  <si>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</si>
  <si>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</si>
  <si>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</si>
  <si>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</si>
  <si>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</si>
  <si>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</si>
  <si>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</si>
  <si>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</si>
  <si>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</si>
  <si>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</si>
  <si>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</si>
  <si>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</si>
  <si>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</si>
  <si>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</si>
  <si>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</si>
  <si>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</si>
  <si>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</si>
  <si>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</si>
  <si>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</si>
  <si>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</si>
  <si>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</si>
  <si>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</si>
  <si>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</si>
  <si>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</si>
  <si>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</si>
  <si>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</si>
  <si>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</si>
  <si>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</si>
  <si>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</si>
  <si>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</si>
  <si>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</si>
  <si>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</si>
  <si>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</si>
  <si>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</si>
  <si>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</si>
  <si>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</si>
  <si>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</si>
  <si>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</si>
  <si>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</si>
  <si>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</si>
  <si>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</si>
  <si>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</si>
  <si>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</si>
  <si>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</si>
  <si>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</si>
  <si>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</si>
  <si>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</si>
  <si>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</si>
  <si>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</si>
  <si>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</si>
  <si>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</si>
  <si>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</si>
  <si>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</si>
  <si>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</si>
  <si>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</si>
  <si>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</si>
  <si>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</si>
  <si>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</si>
  <si>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</si>
  <si>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</si>
  <si>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</si>
  <si>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</si>
  <si>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</si>
  <si>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</si>
  <si>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</si>
  <si>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</si>
  <si>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</si>
  <si>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</si>
  <si>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</si>
  <si>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</si>
  <si>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</si>
  <si>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</si>
  <si>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</si>
  <si>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</si>
  <si>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</si>
  <si>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</si>
  <si>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</si>
  <si>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</si>
  <si>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</si>
  <si>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</si>
  <si>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</si>
  <si>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</si>
  <si>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</si>
  <si>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</si>
  <si>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</si>
  <si>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</si>
  <si>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</si>
  <si>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</si>
  <si>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</si>
  <si>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</si>
  <si>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</si>
  <si>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</si>
  <si>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</si>
  <si>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</si>
  <si>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</si>
  <si>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</si>
  <si>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</si>
  <si>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</si>
  <si>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</si>
  <si>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</si>
  <si>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</si>
  <si>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</si>
  <si>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</si>
  <si>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</si>
  <si>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</si>
  <si>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</si>
  <si>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</si>
  <si>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</si>
  <si>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</si>
  <si>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</si>
  <si>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</si>
  <si>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</si>
  <si>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</si>
  <si>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</si>
  <si>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</si>
  <si>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</si>
  <si>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</si>
  <si>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</si>
  <si>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</si>
  <si>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</si>
  <si>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</si>
  <si>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</si>
  <si>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</si>
  <si>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</si>
  <si>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</si>
  <si>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</si>
  <si>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</si>
  <si>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</si>
  <si>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</si>
  <si>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</si>
  <si>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</si>
  <si>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</si>
  <si>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</si>
  <si>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</si>
  <si>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</si>
  <si>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</si>
  <si>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</si>
  <si>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</si>
  <si>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</si>
  <si>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</si>
  <si>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</si>
  <si>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</si>
  <si>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</si>
  <si>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</si>
  <si>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</si>
  <si>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</si>
  <si>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</si>
  <si>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</si>
  <si>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</si>
  <si>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</si>
  <si>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</si>
  <si>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</si>
  <si>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</si>
  <si>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</si>
  <si>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</si>
  <si>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</si>
  <si>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</si>
  <si>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</si>
  <si>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</si>
  <si>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</si>
  <si>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</si>
  <si>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</si>
  <si>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</si>
  <si>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</si>
  <si>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</si>
  <si>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</si>
  <si>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</si>
  <si>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</si>
  <si>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</si>
  <si>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</si>
  <si>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</si>
  <si>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</si>
  <si>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</si>
  <si>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</si>
  <si>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</si>
  <si>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</si>
  <si>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</si>
  <si>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</si>
  <si>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</si>
  <si>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</si>
  <si>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</si>
  <si>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</si>
  <si>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</si>
  <si>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</si>
  <si>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</si>
  <si>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</si>
  <si>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</si>
  <si>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</si>
  <si>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</si>
  <si>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</si>
  <si>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</si>
  <si>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</si>
  <si>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</si>
  <si>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</si>
  <si>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</si>
  <si>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</si>
  <si>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</si>
  <si>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</si>
  <si>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</si>
  <si>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</si>
  <si>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</si>
  <si>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</si>
  <si>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</si>
  <si>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</si>
  <si>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</si>
  <si>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</si>
  <si>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</si>
  <si>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</si>
  <si>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</si>
  <si>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</si>
  <si>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</si>
  <si>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</si>
  <si>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</si>
  <si>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</si>
  <si>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</si>
  <si>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</si>
  <si>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</si>
  <si>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</si>
  <si>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</si>
  <si>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</si>
  <si>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</si>
  <si>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</si>
  <si>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</si>
  <si>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</si>
  <si>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</si>
  <si>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</si>
  <si>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</si>
  <si>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</si>
  <si>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</si>
  <si>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</si>
  <si>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</si>
  <si>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</si>
  <si>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</si>
  <si>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</si>
  <si>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</si>
  <si>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</si>
  <si>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</si>
  <si>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</si>
  <si>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</si>
  <si>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</si>
  <si>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</si>
  <si>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</si>
  <si>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</si>
  <si>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</si>
  <si>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</si>
  <si>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</si>
  <si>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</si>
  <si>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</si>
  <si>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</si>
  <si>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</si>
  <si>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</si>
  <si>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</si>
  <si>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</si>
  <si>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</si>
  <si>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</si>
  <si>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</si>
  <si>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</si>
  <si>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</si>
  <si>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</si>
  <si>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</si>
  <si>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</si>
  <si>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</si>
  <si>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</si>
  <si>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</si>
  <si>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</si>
  <si>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</si>
  <si>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</si>
  <si>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</si>
  <si>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</si>
  <si>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</si>
  <si>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</si>
  <si>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</si>
  <si>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</si>
  <si>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</si>
  <si>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</si>
  <si>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</si>
  <si>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</si>
  <si>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</si>
  <si>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</si>
  <si>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</si>
  <si>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</si>
  <si>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</si>
  <si>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</si>
  <si>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</si>
  <si>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</si>
  <si>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</si>
  <si>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</si>
  <si>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</si>
  <si>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</si>
  <si>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</si>
  <si>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</si>
  <si>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</si>
  <si>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</si>
  <si>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</si>
  <si>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</si>
  <si>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</si>
  <si>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</si>
  <si>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</si>
  <si>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</si>
  <si>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</si>
  <si>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</si>
  <si>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</si>
  <si>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</si>
  <si>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</si>
  <si>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</si>
  <si>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</si>
  <si>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</si>
  <si>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</si>
  <si>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</si>
  <si>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</si>
  <si>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</si>
  <si>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</si>
  <si>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</si>
  <si>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</si>
  <si>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</si>
  <si>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</si>
  <si>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</si>
  <si>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</si>
  <si>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</si>
  <si>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</si>
  <si>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</si>
  <si>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</si>
  <si>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</si>
  <si>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</si>
  <si>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</si>
  <si>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</si>
  <si>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</si>
  <si>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</si>
  <si>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</si>
  <si>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</si>
  <si>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</si>
  <si>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</si>
  <si>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</si>
  <si>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</si>
  <si>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</si>
  <si>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</si>
  <si>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</si>
  <si>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</si>
  <si>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</si>
  <si>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</si>
  <si>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</si>
  <si>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</si>
  <si>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</si>
  <si>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</si>
  <si>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</si>
  <si>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</si>
  <si>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</si>
  <si>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</si>
  <si>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</si>
  <si>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</si>
  <si>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</si>
  <si>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</si>
  <si>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</si>
  <si>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</si>
  <si>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</si>
  <si>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</si>
  <si>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</si>
  <si>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</si>
  <si>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</si>
  <si>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</si>
  <si>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</si>
  <si>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</si>
  <si>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</si>
  <si>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</si>
  <si>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</si>
  <si>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</si>
  <si>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</si>
  <si>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</si>
  <si>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</si>
  <si>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</si>
  <si>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</si>
  <si>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</si>
  <si>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</si>
  <si>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</si>
  <si>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</si>
  <si>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</si>
  <si>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</si>
  <si>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</si>
  <si>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</si>
  <si>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</si>
  <si>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</si>
  <si>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</si>
  <si>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</si>
  <si>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</si>
  <si>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</si>
  <si>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</si>
  <si>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</si>
  <si>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</si>
  <si>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</si>
  <si>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</si>
  <si>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</si>
  <si>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</si>
  <si>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</si>
  <si>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</si>
  <si>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</si>
  <si>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</si>
  <si>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</si>
  <si>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</si>
  <si>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</si>
  <si>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</si>
  <si>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</si>
  <si>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</si>
  <si>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</si>
  <si>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</si>
  <si>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</si>
  <si>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</si>
  <si>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</si>
  <si>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</si>
  <si>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</si>
  <si>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</si>
  <si>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</si>
  <si>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</si>
  <si>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</si>
  <si>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</si>
  <si>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</si>
  <si>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</si>
  <si>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</si>
  <si>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</si>
  <si>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</si>
  <si>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</si>
  <si>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</si>
  <si>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</si>
  <si>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</si>
  <si>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</si>
  <si>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</si>
  <si>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</si>
  <si>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</si>
  <si>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</si>
  <si>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</si>
  <si>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</si>
  <si>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</si>
  <si>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</si>
  <si>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</si>
  <si>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</si>
  <si>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</si>
  <si>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</si>
  <si>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</si>
  <si>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</si>
  <si>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</si>
  <si>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</si>
  <si>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</si>
  <si>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</si>
  <si>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</si>
  <si>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</si>
  <si>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</si>
  <si>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</si>
  <si>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</si>
  <si>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</si>
  <si>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</si>
  <si>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</si>
  <si>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</si>
  <si>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</si>
  <si>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</si>
  <si>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</si>
  <si>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</si>
  <si>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</si>
  <si>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</si>
  <si>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</si>
  <si>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</si>
  <si>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</si>
  <si>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</si>
  <si>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</si>
  <si>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</si>
  <si>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</si>
  <si>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</si>
  <si>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</si>
  <si>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</si>
  <si>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</si>
  <si>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</si>
  <si>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</si>
  <si>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</si>
  <si>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</si>
  <si>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</si>
  <si>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</si>
  <si>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</si>
  <si>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</si>
  <si>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</si>
  <si>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</si>
  <si>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</si>
  <si>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</si>
  <si>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</si>
  <si>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</si>
  <si>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</si>
  <si>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</si>
  <si>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</si>
  <si>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</si>
  <si>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</si>
  <si>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</si>
  <si>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</si>
  <si>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</si>
  <si>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</si>
  <si>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</si>
  <si>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</si>
  <si>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</si>
  <si>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</si>
  <si>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</si>
  <si>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</si>
  <si>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</si>
  <si>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</si>
  <si>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</si>
  <si>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</si>
  <si>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</si>
  <si>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</si>
  <si>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</si>
  <si>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</si>
  <si>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</si>
  <si>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</si>
  <si>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</si>
  <si>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</si>
  <si>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</si>
  <si>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</si>
  <si>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</si>
  <si>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</si>
  <si>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</si>
  <si>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</si>
  <si>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</si>
  <si>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</si>
  <si>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</si>
  <si>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</si>
  <si>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</si>
  <si>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</si>
  <si>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</si>
  <si>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</si>
  <si>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</si>
  <si>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</si>
  <si>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</si>
  <si>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</si>
  <si>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</si>
  <si>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</si>
  <si>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</si>
  <si>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</si>
  <si>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</si>
  <si>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</si>
  <si>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</si>
  <si>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</si>
  <si>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</si>
  <si>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</si>
  <si>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</si>
  <si>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</si>
  <si>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</si>
  <si>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</si>
  <si>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</si>
  <si>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</si>
  <si>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</si>
  <si>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</si>
  <si>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</si>
  <si>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</si>
  <si>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</si>
  <si>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</si>
  <si>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</si>
  <si>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</si>
  <si>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</si>
  <si>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</si>
  <si>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</si>
  <si>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</si>
  <si>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</si>
  <si>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</si>
  <si>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</si>
  <si>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</si>
  <si>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</si>
  <si>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</si>
  <si>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</si>
  <si>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</si>
  <si>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</si>
  <si>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</si>
  <si>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</si>
  <si>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</si>
  <si>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</si>
  <si>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</si>
  <si>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</si>
  <si>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</si>
  <si>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</si>
  <si>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</si>
  <si>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</si>
  <si>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</si>
  <si>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</si>
  <si>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</si>
  <si>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</si>
  <si>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</si>
  <si>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</si>
  <si>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</si>
  <si>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</si>
  <si>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</si>
  <si>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</si>
  <si>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</si>
  <si>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</si>
  <si>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</si>
  <si>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</si>
  <si>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</si>
  <si>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</si>
  <si>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</si>
  <si>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</si>
  <si>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</si>
  <si>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</si>
  <si>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</si>
  <si>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</si>
  <si>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</si>
  <si>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</si>
  <si>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</si>
  <si>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</si>
  <si>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</si>
  <si>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</si>
  <si>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</si>
  <si>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</si>
  <si>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</si>
  <si>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</si>
  <si>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</si>
  <si>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</si>
  <si>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</si>
  <si>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</si>
  <si>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</si>
  <si>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</si>
  <si>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</si>
  <si>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</si>
  <si>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</si>
  <si>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</si>
  <si>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</si>
  <si>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</si>
  <si>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</si>
  <si>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</si>
  <si>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</si>
  <si>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</si>
  <si>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</si>
  <si>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</si>
  <si>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</si>
  <si>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</si>
  <si>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</si>
  <si>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</si>
  <si>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</si>
  <si>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</si>
  <si>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</si>
  <si>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</si>
  <si>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</si>
  <si>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</si>
  <si>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</si>
  <si>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</si>
  <si>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</si>
  <si>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</si>
  <si>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</si>
  <si>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</si>
  <si>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</si>
  <si>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</si>
  <si>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</si>
  <si>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</si>
  <si>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</si>
  <si>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</si>
  <si>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</si>
  <si>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</si>
  <si>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</si>
  <si>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</si>
  <si>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</si>
  <si>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</si>
  <si>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</si>
  <si>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</si>
  <si>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</si>
  <si>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</si>
  <si>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</si>
  <si>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</si>
  <si>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</si>
  <si>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</si>
  <si>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</si>
  <si>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</si>
  <si>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</si>
  <si>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</si>
  <si>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</si>
  <si>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</si>
  <si>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</si>
  <si>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</si>
  <si>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</si>
  <si>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</si>
  <si>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</si>
  <si>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</si>
  <si>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</si>
  <si>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</si>
  <si>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</si>
  <si>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</si>
  <si>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</si>
  <si>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</si>
  <si>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</si>
  <si>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</si>
  <si>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</si>
  <si>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</si>
  <si>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</si>
  <si>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</si>
  <si>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</si>
  <si>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</si>
  <si>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</si>
  <si>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</si>
  <si>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</si>
  <si>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</si>
  <si>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</si>
  <si>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</si>
  <si>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</si>
  <si>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</si>
  <si>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</si>
  <si>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</si>
  <si>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</si>
  <si>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</si>
  <si>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</si>
  <si>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</si>
  <si>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</si>
  <si>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</si>
  <si>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</si>
  <si>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</si>
  <si>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</si>
  <si>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</si>
  <si>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</si>
  <si>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</si>
  <si>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</si>
  <si>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</si>
  <si>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</si>
  <si>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</si>
  <si>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</si>
  <si>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</si>
  <si>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</si>
  <si>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</si>
  <si>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</si>
  <si>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</si>
  <si>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</si>
  <si>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</si>
  <si>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</si>
  <si>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</si>
  <si>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</si>
  <si>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</si>
  <si>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</si>
  <si>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</si>
  <si>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</si>
  <si>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</si>
  <si>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</si>
  <si>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</si>
  <si>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</si>
  <si>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</si>
  <si>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</si>
  <si>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</si>
  <si>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</si>
  <si>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</si>
  <si>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</si>
  <si>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</si>
  <si>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</si>
  <si>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</si>
  <si>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</si>
  <si>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</si>
  <si>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</si>
  <si>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</si>
  <si>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</si>
  <si>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</si>
  <si>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</si>
  <si>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</si>
  <si>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</si>
  <si>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</si>
  <si>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</si>
  <si>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</si>
  <si>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</si>
  <si>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</si>
  <si>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</si>
  <si>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</si>
  <si>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</si>
  <si>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</si>
  <si>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</si>
  <si>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</si>
  <si>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</si>
  <si>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</si>
  <si>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</si>
  <si>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</si>
  <si>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</si>
  <si>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</si>
  <si>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</si>
  <si>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</si>
  <si>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</si>
  <si>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</si>
  <si>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</si>
  <si>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</si>
  <si>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</si>
  <si>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</si>
  <si>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</si>
  <si>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</si>
  <si>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</si>
  <si>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</si>
  <si>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</si>
  <si>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</si>
  <si>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</si>
  <si>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</si>
  <si>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</si>
  <si>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</si>
  <si>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</si>
  <si>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</si>
  <si>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</si>
  <si>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</si>
  <si>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</si>
  <si>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</si>
  <si>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</si>
  <si>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</si>
  <si>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</si>
  <si>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</si>
  <si>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</si>
  <si>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</si>
  <si>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</si>
  <si>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</si>
  <si>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</si>
  <si>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</si>
  <si>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</si>
  <si>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</si>
  <si>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</si>
  <si>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</si>
  <si>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</si>
  <si>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</si>
  <si>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</si>
  <si>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</si>
  <si>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</si>
  <si>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</si>
  <si>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</si>
  <si>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</si>
  <si>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</si>
  <si>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</si>
  <si>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</si>
  <si>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</si>
  <si>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</si>
  <si>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</si>
  <si>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</si>
  <si>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</si>
  <si>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</si>
  <si>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</si>
  <si>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</si>
  <si>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</si>
  <si>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</si>
  <si>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</si>
  <si>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</si>
  <si>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</si>
  <si>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</si>
  <si>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</si>
  <si>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</si>
  <si>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</si>
  <si>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</si>
  <si>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</si>
  <si>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</si>
  <si>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</si>
  <si>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</si>
  <si>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</si>
  <si>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</si>
  <si>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</si>
  <si>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</si>
  <si>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</si>
  <si>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</si>
  <si>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</si>
  <si>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</si>
  <si>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</si>
  <si>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</si>
  <si>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</si>
  <si>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</si>
  <si>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</si>
  <si>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</si>
  <si>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</si>
  <si>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</si>
  <si>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</si>
  <si>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</si>
  <si>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</si>
  <si>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</si>
  <si>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</si>
  <si>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</si>
  <si>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</si>
  <si>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</si>
  <si>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</si>
  <si>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</si>
  <si>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</si>
  <si>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</si>
  <si>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</si>
  <si>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</si>
  <si>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</si>
  <si>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</si>
  <si>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</si>
  <si>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</si>
  <si>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</si>
  <si>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</si>
  <si>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</si>
  <si>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</si>
  <si>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</si>
  <si>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</si>
  <si>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</si>
  <si>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</si>
  <si>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</si>
  <si>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</si>
  <si>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</si>
  <si>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</si>
  <si>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</si>
  <si>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</si>
  <si>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</si>
  <si>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</si>
  <si>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</si>
  <si>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</si>
  <si>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</si>
  <si>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</si>
  <si>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</si>
  <si>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</si>
  <si>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</si>
  <si>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</si>
  <si>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</si>
  <si>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</si>
  <si>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</si>
  <si>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</si>
  <si>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</si>
  <si>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</si>
  <si>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</si>
  <si>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</si>
  <si>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</si>
  <si>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</si>
  <si>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</si>
  <si>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</si>
  <si>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</si>
  <si>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</si>
  <si>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</si>
  <si>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</si>
  <si>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</si>
  <si>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</si>
  <si>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</si>
  <si>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</si>
  <si>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</si>
  <si>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</si>
  <si>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</si>
  <si>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</si>
  <si>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</si>
  <si>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</si>
  <si>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</si>
  <si>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</si>
  <si>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</si>
  <si>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</si>
  <si>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</si>
  <si>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</si>
  <si>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</si>
  <si>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</si>
  <si>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</si>
  <si>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</si>
  <si>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</si>
  <si>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</si>
  <si>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</si>
  <si>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</si>
  <si>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</si>
  <si>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</si>
  <si>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</si>
  <si>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</si>
  <si>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</si>
  <si>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</si>
  <si>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</si>
  <si>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</si>
  <si>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</si>
  <si>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</si>
  <si>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</si>
  <si>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</si>
  <si>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</si>
  <si>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</si>
  <si>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</si>
  <si>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</si>
  <si>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</si>
  <si>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</si>
  <si>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</si>
  <si>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</si>
  <si>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</si>
  <si>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</si>
  <si>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</si>
  <si>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</si>
  <si>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</si>
  <si>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</si>
  <si>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</si>
  <si>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</si>
  <si>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</si>
  <si>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</si>
  <si>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</si>
  <si>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</si>
  <si>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</si>
  <si>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</si>
  <si>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</si>
  <si>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</si>
  <si>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</si>
  <si>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</si>
  <si>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</si>
  <si>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</si>
  <si>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</si>
  <si>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</si>
  <si>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</si>
  <si>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</si>
  <si>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</si>
  <si>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</si>
  <si>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</si>
  <si>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</si>
  <si>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</si>
  <si>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</si>
  <si>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</si>
  <si>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</si>
  <si>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</si>
  <si>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</si>
  <si>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</si>
  <si>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</si>
  <si>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</si>
  <si>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</si>
  <si>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</si>
  <si>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</si>
  <si>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</si>
  <si>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</si>
  <si>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</si>
  <si>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</si>
  <si>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</si>
  <si>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</si>
  <si>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</si>
  <si>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</si>
  <si>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</si>
  <si>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</si>
  <si>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</si>
  <si>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</si>
  <si>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</si>
  <si>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</si>
  <si>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</si>
  <si>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</si>
  <si>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</si>
  <si>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</si>
  <si>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</si>
  <si>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</si>
  <si>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</si>
  <si>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</si>
  <si>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</si>
  <si>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</si>
  <si>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</si>
  <si>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</si>
  <si>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</si>
  <si>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</si>
  <si>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</si>
  <si>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</si>
  <si>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</si>
  <si>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</si>
  <si>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</si>
  <si>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</si>
  <si>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</si>
  <si>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</si>
  <si>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</si>
  <si>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</si>
  <si>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</si>
  <si>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</si>
  <si>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</si>
  <si>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</si>
  <si>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</si>
  <si>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</si>
  <si>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</si>
  <si>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</si>
  <si>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</si>
  <si>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</si>
  <si>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</si>
  <si>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</si>
  <si>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</si>
  <si>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</si>
  <si>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</si>
  <si>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</si>
  <si>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</si>
  <si>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</si>
  <si>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</si>
  <si>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</si>
  <si>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</si>
  <si>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</si>
  <si>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</si>
  <si>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</si>
  <si>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</si>
  <si>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</si>
  <si>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</si>
  <si>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</si>
  <si>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</si>
  <si>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</si>
  <si>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</si>
  <si>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</si>
  <si>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</si>
  <si>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</si>
  <si>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</si>
  <si>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</si>
  <si>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</si>
  <si>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</si>
  <si>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</si>
  <si>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</si>
  <si>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</si>
  <si>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</si>
  <si>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</si>
  <si>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</si>
  <si>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</si>
  <si>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</si>
  <si>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</si>
  <si>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</si>
  <si>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</si>
  <si>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</si>
  <si>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</si>
  <si>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</si>
  <si>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</si>
  <si>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</si>
  <si>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</si>
  <si>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</si>
  <si>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</si>
  <si>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</si>
  <si>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</si>
  <si>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</si>
  <si>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</si>
  <si>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</si>
  <si>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</si>
  <si>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</si>
  <si>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</si>
  <si>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</si>
  <si>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</si>
  <si>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</si>
  <si>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</si>
  <si>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</si>
  <si>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</si>
  <si>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</si>
  <si>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</si>
  <si>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</si>
  <si>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</si>
  <si>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</si>
  <si>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</si>
  <si>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</si>
  <si>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</si>
  <si>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</si>
  <si>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</si>
  <si>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</si>
  <si>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</si>
  <si>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</si>
  <si>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</si>
  <si>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</si>
  <si>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</si>
  <si>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</si>
  <si>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</si>
  <si>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</si>
  <si>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</si>
  <si>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</si>
  <si>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</si>
  <si>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</si>
  <si>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</si>
  <si>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</si>
  <si>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</si>
  <si>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</si>
  <si>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</si>
  <si>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</si>
  <si>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</si>
  <si>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</si>
  <si>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</si>
  <si>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</si>
  <si>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</si>
  <si>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</si>
  <si>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</si>
  <si>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</si>
  <si>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</si>
  <si>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</si>
  <si>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</si>
  <si>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</si>
  <si>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</si>
  <si>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</si>
  <si>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</si>
  <si>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</si>
  <si>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</si>
  <si>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</si>
  <si>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</si>
  <si>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</si>
  <si>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</si>
  <si>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</si>
  <si>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</si>
  <si>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</si>
  <si>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</si>
  <si>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</si>
  <si>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</si>
  <si>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</si>
  <si>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</si>
  <si>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</si>
  <si>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</si>
  <si>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</si>
  <si>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</si>
  <si>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</si>
  <si>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</si>
  <si>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</si>
  <si>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</si>
  <si>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</si>
  <si>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</si>
  <si>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</si>
  <si>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</si>
  <si>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</si>
  <si>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</si>
  <si>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</si>
  <si>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</si>
  <si>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</si>
  <si>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</si>
  <si>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</si>
  <si>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</si>
  <si>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</si>
  <si>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</si>
  <si>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</si>
  <si>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</si>
  <si>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</si>
  <si>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</si>
  <si>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</si>
  <si>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</si>
  <si>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</si>
  <si>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</si>
  <si>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</si>
  <si>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</si>
  <si>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</si>
  <si>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</si>
  <si>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</si>
  <si>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</si>
  <si>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</si>
  <si>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</si>
  <si>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</si>
  <si>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</si>
  <si>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</si>
  <si>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</si>
  <si>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</si>
  <si>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</si>
  <si>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</si>
  <si>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</si>
  <si>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</si>
  <si>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</si>
  <si>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</si>
  <si>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</si>
  <si>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</si>
  <si>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</si>
  <si>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</si>
  <si>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</si>
  <si>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</si>
  <si>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</si>
  <si>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</si>
  <si>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</si>
  <si>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</si>
  <si>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</si>
  <si>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</si>
  <si>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</si>
  <si>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</si>
  <si>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</si>
  <si>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</si>
  <si>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</si>
  <si>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</si>
  <si>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</si>
  <si>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</si>
  <si>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</si>
  <si>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</si>
  <si>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</si>
  <si>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</si>
  <si>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</si>
  <si>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</si>
  <si>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</si>
  <si>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</si>
  <si>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</si>
  <si>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</si>
  <si>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</si>
  <si>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</si>
  <si>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</si>
  <si>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</si>
  <si>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</si>
  <si>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</si>
  <si>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</si>
  <si>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</si>
  <si>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</si>
  <si>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</si>
  <si>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</si>
  <si>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</si>
  <si>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</si>
  <si>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</si>
  <si>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</si>
  <si>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</si>
  <si>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</si>
  <si>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</si>
  <si>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</si>
  <si>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</si>
  <si>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</si>
  <si>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</si>
  <si>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</si>
  <si>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</si>
  <si>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</si>
  <si>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</si>
  <si>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</si>
  <si>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</si>
  <si>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</si>
  <si>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</si>
  <si>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</si>
  <si>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</si>
  <si>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</si>
  <si>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</si>
  <si>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</si>
  <si>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</si>
  <si>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</si>
  <si>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</si>
  <si>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</si>
  <si>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</si>
  <si>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</si>
  <si>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</si>
  <si>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</si>
  <si>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</si>
  <si>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</si>
  <si>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</si>
  <si>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</si>
  <si>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</si>
  <si>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</si>
  <si>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</si>
  <si>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</si>
  <si>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</si>
  <si>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</si>
  <si>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</si>
  <si>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</si>
  <si>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</si>
  <si>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</si>
  <si>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</si>
  <si>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</si>
  <si>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</si>
  <si>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</si>
  <si>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</si>
  <si>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</si>
  <si>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</si>
  <si>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</si>
  <si>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</si>
  <si>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</si>
  <si>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</si>
  <si>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</si>
  <si>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</si>
  <si>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</si>
  <si>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</si>
  <si>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</si>
  <si>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</si>
  <si>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</si>
  <si>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</si>
  <si>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</si>
  <si>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</si>
  <si>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</si>
  <si>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</si>
  <si>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</si>
  <si>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</si>
  <si>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</si>
  <si>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</si>
  <si>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</si>
  <si>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</si>
  <si>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</si>
  <si>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</si>
  <si>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</si>
  <si>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</si>
  <si>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</si>
  <si>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</si>
  <si>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</si>
  <si>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</si>
  <si>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</si>
  <si>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</si>
  <si>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</si>
  <si>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</si>
  <si>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</si>
  <si>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</si>
  <si>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</si>
  <si>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</si>
  <si>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</si>
  <si>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</si>
  <si>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</si>
  <si>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</si>
  <si>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</si>
  <si>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</si>
  <si>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</si>
  <si>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</si>
  <si>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</si>
  <si>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</si>
  <si>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</si>
  <si>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</si>
  <si>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</si>
  <si>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</si>
  <si>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</si>
  <si>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</si>
  <si>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</si>
  <si>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</si>
  <si>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</si>
  <si>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</si>
  <si>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</si>
  <si>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</si>
  <si>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</si>
  <si>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</si>
  <si>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</si>
  <si>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</si>
  <si>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</si>
  <si>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</si>
  <si>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</si>
  <si>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</si>
  <si>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</si>
  <si>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</si>
  <si>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</si>
  <si>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</si>
  <si>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</si>
  <si>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</si>
  <si>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</si>
  <si>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</si>
  <si>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</si>
  <si>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</si>
  <si>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</si>
  <si>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</si>
  <si>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</si>
  <si>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</si>
  <si>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</si>
  <si>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</si>
  <si>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</si>
  <si>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</si>
  <si>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</si>
  <si>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</si>
  <si>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</si>
  <si>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</si>
  <si>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</si>
  <si>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</si>
  <si>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</si>
  <si>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</si>
  <si>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</si>
  <si>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</si>
  <si>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</si>
  <si>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</si>
  <si>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</si>
  <si>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</si>
  <si>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</si>
  <si>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</si>
  <si>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</si>
  <si>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</si>
  <si>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</si>
  <si>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</si>
  <si>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</si>
  <si>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</si>
  <si>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</si>
  <si>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</si>
  <si>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</si>
  <si>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</si>
  <si>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</si>
  <si>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</si>
  <si>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</si>
  <si>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</si>
  <si>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</si>
  <si>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</si>
  <si>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</si>
  <si>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</si>
  <si>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</si>
  <si>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</si>
  <si>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</si>
  <si>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</si>
  <si>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</si>
  <si>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</si>
  <si>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</si>
  <si>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</si>
  <si>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</si>
  <si>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</si>
  <si>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</si>
  <si>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</si>
  <si>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</si>
  <si>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</si>
  <si>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</si>
  <si>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</si>
  <si>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</si>
  <si>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</si>
  <si>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</si>
  <si>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</si>
  <si>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</si>
  <si>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</si>
  <si>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</si>
  <si>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</si>
  <si>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</si>
  <si>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</si>
  <si>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</si>
  <si>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</si>
  <si>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</si>
  <si>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</si>
  <si>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</si>
  <si>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</si>
  <si>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</si>
  <si>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</si>
  <si>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</si>
  <si>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</si>
  <si>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</si>
  <si>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</si>
  <si>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</si>
  <si>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</si>
  <si>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</si>
  <si>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</si>
  <si>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</si>
  <si>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</si>
  <si>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</si>
  <si>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</si>
  <si>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</si>
  <si>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</si>
  <si>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</si>
  <si>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</si>
  <si>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</si>
  <si>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</si>
  <si>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</si>
  <si>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</si>
  <si>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</si>
  <si>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</si>
  <si>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</si>
  <si>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</si>
  <si>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</si>
  <si>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</si>
  <si>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</si>
  <si>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</si>
  <si>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</si>
  <si>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</si>
  <si>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</si>
  <si>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</si>
  <si>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</si>
  <si>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</si>
  <si>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</si>
  <si>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</si>
  <si>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</si>
  <si>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</si>
  <si>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</si>
  <si>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</si>
  <si>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</si>
  <si>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</si>
  <si>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</si>
  <si>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</si>
  <si>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</si>
  <si>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</si>
  <si>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</si>
  <si>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</si>
  <si>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</si>
  <si>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</si>
  <si>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</si>
  <si>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</si>
  <si>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</si>
  <si>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</si>
  <si>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</si>
  <si>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</si>
  <si>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</si>
  <si>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</si>
  <si>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</si>
  <si>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</si>
  <si>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</si>
  <si>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</si>
  <si>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</si>
  <si>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</si>
  <si>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</si>
  <si>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</si>
  <si>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</si>
  <si>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</si>
  <si>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</si>
  <si>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</si>
  <si>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</si>
  <si>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</si>
  <si>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</si>
  <si>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</si>
  <si>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</si>
  <si>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</si>
  <si>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</si>
  <si>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</si>
  <si>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</si>
  <si>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</si>
  <si>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</si>
  <si>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</si>
  <si>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</si>
  <si>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</si>
  <si>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</si>
  <si>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</si>
  <si>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</si>
  <si>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</si>
  <si>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</si>
  <si>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</si>
  <si>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</si>
  <si>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</si>
  <si>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</si>
  <si>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</si>
  <si>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</si>
  <si>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</si>
  <si>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</si>
  <si>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</si>
  <si>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</si>
  <si>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</si>
  <si>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</si>
  <si>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</si>
  <si>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</si>
  <si>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</si>
  <si>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</si>
  <si>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</si>
  <si>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</si>
  <si>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</si>
  <si>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</si>
  <si>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</si>
  <si>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</si>
  <si>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</si>
  <si>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</si>
  <si>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</si>
  <si>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</si>
  <si>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</si>
  <si>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</si>
  <si>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</si>
  <si>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</si>
  <si>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</si>
  <si>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</si>
  <si>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</si>
  <si>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</si>
  <si>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</si>
  <si>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</si>
  <si>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</si>
  <si>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</si>
  <si>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</si>
  <si>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</si>
  <si>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</si>
  <si>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</si>
  <si>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</si>
  <si>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</si>
  <si>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</si>
  <si>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</si>
  <si>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</si>
  <si>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</si>
  <si>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</si>
  <si>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</si>
  <si>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</si>
  <si>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</si>
  <si>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</si>
  <si>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</si>
  <si>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</si>
  <si>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</si>
  <si>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</si>
  <si>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</si>
  <si>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</si>
  <si>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</si>
  <si>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</si>
  <si>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</si>
  <si>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</si>
  <si>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</si>
  <si>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</si>
  <si>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</si>
  <si>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</si>
  <si>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</si>
  <si>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</si>
  <si>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</si>
  <si>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</si>
  <si>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</si>
  <si>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</si>
  <si>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</si>
  <si>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</si>
  <si>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</si>
  <si>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</si>
  <si>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</si>
  <si>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</si>
  <si>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</si>
  <si>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</si>
  <si>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</si>
  <si>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</si>
  <si>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</si>
  <si>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</si>
  <si>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</si>
  <si>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</si>
  <si>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</si>
  <si>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</si>
  <si>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</si>
  <si>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</si>
  <si>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</si>
  <si>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</si>
  <si>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</si>
  <si>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</si>
  <si>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</si>
  <si>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</si>
  <si>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</si>
  <si>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</si>
  <si>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</si>
  <si>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</si>
  <si>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</si>
  <si>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</si>
  <si>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</si>
  <si>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</si>
  <si>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</si>
  <si>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</si>
  <si>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</si>
  <si>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</si>
  <si>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</si>
  <si>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</si>
  <si>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</si>
  <si>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</si>
  <si>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</si>
  <si>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</si>
  <si>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</si>
  <si>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</si>
  <si>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</si>
  <si>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</si>
  <si>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</si>
  <si>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</si>
  <si>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</si>
  <si>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</si>
  <si>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</si>
  <si>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</si>
  <si>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</si>
  <si>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</si>
  <si>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</si>
  <si>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</si>
  <si>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</si>
  <si>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</si>
  <si>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</si>
  <si>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</si>
  <si>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</si>
  <si>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</si>
  <si>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</si>
  <si>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</si>
  <si>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</si>
  <si>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</si>
  <si>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</si>
  <si>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</si>
  <si>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</si>
  <si>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</si>
  <si>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</si>
  <si>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</si>
  <si>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</si>
  <si>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</si>
  <si>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</si>
  <si>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</si>
  <si>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</si>
  <si>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</si>
  <si>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</si>
  <si>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</si>
  <si>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</si>
  <si>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</si>
  <si>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</si>
  <si>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</si>
  <si>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</si>
  <si>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</si>
  <si>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</si>
  <si>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</si>
  <si>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</si>
  <si>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</si>
  <si>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</si>
  <si>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</si>
  <si>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</si>
  <si>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</si>
  <si>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</si>
  <si>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</si>
  <si>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</si>
  <si>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</si>
  <si>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</si>
  <si>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</si>
  <si>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</si>
  <si>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</si>
  <si>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</si>
  <si>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</si>
  <si>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</si>
  <si>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</si>
  <si>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</si>
  <si>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</si>
  <si>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</si>
  <si>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</si>
  <si>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</si>
  <si>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</si>
  <si>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</si>
  <si>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</si>
  <si>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</si>
  <si>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</si>
  <si>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</si>
  <si>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</si>
  <si>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</si>
  <si>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</si>
  <si>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</si>
  <si>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</si>
  <si>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</si>
  <si>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</si>
  <si>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</si>
  <si>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</si>
  <si>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</si>
  <si>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</si>
  <si>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</si>
  <si>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</si>
  <si>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</si>
  <si>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</si>
  <si>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</si>
  <si>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</si>
  <si>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</si>
  <si>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</si>
  <si>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</si>
  <si>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</si>
  <si>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</si>
  <si>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</si>
  <si>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</si>
  <si>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</si>
  <si>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</si>
  <si>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</si>
  <si>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</si>
  <si>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</si>
  <si>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</si>
  <si>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</si>
  <si>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</si>
  <si>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</si>
  <si>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</si>
  <si>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</si>
  <si>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</si>
  <si>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</si>
  <si>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</si>
  <si>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</si>
  <si>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</si>
  <si>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</si>
  <si>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</si>
  <si>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</si>
  <si>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</si>
  <si>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</si>
  <si>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</si>
  <si>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</si>
  <si>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</si>
  <si>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</si>
  <si>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</si>
  <si>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</si>
  <si>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</si>
  <si>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</si>
  <si>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</si>
  <si>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</si>
  <si>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</si>
  <si>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</si>
  <si>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</si>
  <si>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</si>
  <si>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</si>
  <si>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</si>
  <si>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</si>
  <si>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</si>
  <si>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</si>
  <si>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</si>
  <si>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</si>
  <si>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</si>
  <si>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</si>
  <si>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</si>
  <si>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</si>
  <si>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</si>
  <si>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</si>
  <si>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</si>
  <si>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</si>
  <si>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</si>
  <si>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</si>
  <si>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</si>
  <si>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</si>
  <si>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</si>
  <si>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</si>
  <si>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</si>
  <si>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</si>
  <si>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</si>
  <si>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</si>
  <si>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</si>
  <si>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</si>
  <si>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</si>
  <si>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</si>
  <si>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</si>
  <si>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</si>
  <si>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</si>
  <si>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</si>
  <si>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</si>
  <si>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</si>
  <si>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</si>
  <si>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</si>
  <si>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</si>
  <si>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</si>
  <si>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</si>
  <si>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</si>
  <si>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</si>
  <si>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</si>
  <si>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</si>
  <si>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</si>
  <si>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</si>
  <si>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</si>
  <si>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</si>
  <si>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</si>
  <si>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</si>
  <si>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</si>
  <si>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</si>
  <si>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</si>
  <si>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</si>
  <si>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</si>
  <si>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</si>
  <si>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</si>
  <si>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</si>
  <si>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</si>
  <si>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</si>
  <si>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</si>
  <si>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</si>
  <si>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</si>
  <si>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</si>
  <si>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</si>
  <si>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</si>
  <si>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</si>
  <si>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</si>
  <si>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</si>
  <si>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</si>
  <si>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</si>
  <si>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</si>
  <si>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</si>
  <si>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</si>
  <si>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</si>
  <si>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</si>
  <si>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</si>
  <si>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</si>
  <si>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</si>
  <si>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</si>
  <si>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</si>
  <si>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</si>
  <si>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</si>
  <si>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</si>
  <si>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</si>
  <si>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</si>
  <si>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</si>
  <si>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</si>
  <si>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</si>
  <si>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</si>
  <si>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</si>
  <si>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</si>
  <si>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</si>
  <si>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</si>
  <si>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</si>
  <si>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</si>
  <si>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</si>
  <si>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</si>
  <si>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</si>
  <si>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</si>
  <si>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</si>
  <si>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</si>
  <si>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</si>
  <si>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</si>
  <si>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</si>
  <si>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</si>
  <si>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</si>
  <si>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</si>
  <si>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</si>
  <si>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</si>
  <si>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</si>
  <si>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</si>
  <si>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</si>
  <si>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</si>
  <si>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</si>
  <si>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</si>
  <si>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</si>
  <si>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</si>
  <si>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</si>
  <si>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</si>
  <si>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</si>
  <si>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</si>
  <si>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</si>
  <si>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</si>
  <si>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</si>
  <si>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</si>
  <si>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</si>
  <si>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</si>
  <si>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</si>
  <si>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</si>
  <si>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</si>
  <si>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</si>
  <si>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</si>
  <si>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</si>
  <si>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</si>
  <si>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</si>
  <si>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</si>
  <si>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</si>
  <si>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</si>
  <si>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</si>
  <si>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</si>
  <si>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</si>
  <si>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</si>
  <si>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</si>
  <si>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</si>
  <si>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</si>
  <si>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</si>
  <si>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</si>
  <si>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</si>
  <si>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</si>
  <si>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</si>
  <si>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</si>
  <si>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</si>
  <si>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</si>
  <si>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</si>
  <si>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</si>
  <si>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</si>
  <si>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</si>
  <si>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</si>
  <si>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</si>
  <si>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</si>
  <si>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</si>
  <si>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</si>
  <si>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</si>
  <si>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</si>
  <si>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</si>
  <si>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</si>
  <si>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</si>
  <si>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</si>
  <si>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</si>
  <si>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</si>
  <si>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</si>
  <si>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</si>
  <si>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</si>
  <si>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</si>
  <si>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</si>
  <si>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</si>
  <si>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</si>
  <si>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</si>
  <si>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</si>
  <si>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</si>
  <si>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</si>
  <si>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</si>
  <si>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</si>
  <si>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</si>
  <si>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</si>
  <si>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</si>
  <si>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</si>
  <si>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</si>
  <si>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</si>
  <si>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</si>
  <si>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</si>
  <si>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</si>
  <si>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</si>
  <si>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</si>
  <si>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</si>
  <si>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</si>
  <si>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</si>
  <si>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</si>
  <si>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</si>
  <si>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</si>
  <si>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</si>
  <si>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</si>
  <si>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</si>
  <si>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</si>
  <si>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</si>
  <si>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</si>
  <si>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</si>
  <si>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</si>
  <si>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</si>
  <si>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</si>
  <si>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</si>
  <si>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</si>
  <si>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</si>
  <si>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</si>
  <si>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</si>
  <si>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</si>
  <si>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</si>
  <si>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</si>
  <si>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</si>
  <si>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</si>
  <si>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</si>
  <si>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</si>
  <si>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</si>
  <si>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</si>
  <si>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</si>
  <si>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</si>
  <si>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</si>
  <si>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</si>
  <si>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</si>
  <si>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</si>
  <si>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</si>
  <si>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</si>
  <si>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</si>
  <si>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</si>
  <si>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</si>
  <si>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</si>
  <si>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</si>
  <si>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</si>
  <si>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</si>
  <si>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</si>
  <si>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</si>
  <si>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</si>
  <si>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</si>
  <si>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</si>
  <si>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</si>
  <si>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</si>
  <si>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</si>
  <si>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</si>
  <si>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</si>
  <si>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</si>
  <si>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</si>
  <si>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</si>
  <si>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</si>
  <si>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</si>
  <si>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</si>
  <si>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</si>
  <si>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</si>
  <si>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</si>
  <si>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</si>
  <si>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</si>
  <si>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</si>
  <si>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</si>
  <si>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</si>
  <si>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</si>
  <si>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</si>
  <si>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</si>
  <si>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</si>
  <si>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</si>
  <si>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</si>
  <si>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</si>
  <si>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</si>
  <si>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</si>
  <si>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</si>
  <si>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</si>
  <si>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</si>
  <si>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</si>
  <si>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</si>
  <si>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</si>
  <si>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</si>
  <si>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</si>
  <si>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</si>
  <si>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</si>
  <si>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</si>
  <si>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</si>
  <si>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</si>
  <si>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</si>
  <si>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</si>
  <si>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</si>
  <si>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</si>
  <si>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</si>
  <si>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</si>
  <si>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</si>
  <si>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</si>
  <si>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</si>
  <si>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</si>
  <si>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</si>
  <si>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</si>
  <si>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</si>
  <si>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</si>
  <si>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</si>
  <si>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</si>
  <si>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</si>
  <si>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</si>
  <si>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</si>
  <si>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</si>
  <si>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</si>
  <si>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</si>
  <si>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</si>
  <si>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</si>
  <si>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</si>
  <si>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</si>
  <si>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</si>
  <si>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</si>
  <si>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</si>
  <si>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</si>
  <si>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</si>
  <si>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</si>
  <si>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</si>
  <si>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</si>
  <si>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</si>
  <si>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</si>
  <si>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</si>
  <si>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</si>
  <si>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</si>
  <si>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</si>
  <si>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</si>
  <si>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</si>
  <si>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</si>
  <si>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</si>
  <si>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</si>
  <si>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</si>
  <si>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</si>
  <si>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</si>
  <si>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</si>
  <si>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</si>
  <si>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</si>
  <si>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</si>
  <si>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</si>
  <si>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</si>
  <si>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</si>
  <si>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</si>
  <si>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</si>
  <si>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</si>
  <si>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</si>
  <si>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</si>
  <si>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</si>
  <si>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</si>
  <si>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</si>
  <si>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</si>
  <si>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</si>
  <si>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</si>
  <si>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</si>
  <si>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</si>
  <si>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</si>
  <si>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</si>
  <si>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</si>
  <si>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</si>
  <si>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</si>
  <si>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</si>
  <si>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</si>
  <si>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</si>
  <si>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</si>
  <si>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</si>
  <si>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</si>
  <si>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</si>
  <si>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</si>
  <si>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</si>
  <si>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</si>
  <si>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</si>
  <si>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</si>
  <si>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</si>
  <si>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</si>
  <si>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</si>
  <si>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</si>
  <si>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</si>
  <si>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</si>
  <si>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</si>
  <si>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</si>
  <si>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</si>
  <si>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</si>
  <si>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</si>
  <si>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</si>
  <si>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</si>
  <si>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</si>
  <si>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</si>
  <si>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</si>
  <si>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</si>
  <si>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</si>
  <si>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</si>
  <si>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</si>
  <si>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</si>
  <si>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</si>
  <si>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</si>
  <si>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</si>
  <si>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</si>
  <si>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</si>
  <si>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</si>
  <si>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</si>
  <si>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</si>
  <si>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</si>
  <si>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</si>
  <si>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</si>
  <si>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</si>
  <si>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</si>
  <si>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</si>
  <si>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</si>
  <si>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</si>
  <si>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</si>
  <si>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</si>
  <si>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</si>
  <si>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</si>
  <si>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</si>
  <si>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</si>
  <si>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</si>
  <si>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</si>
  <si>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</si>
  <si>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</si>
  <si>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</si>
  <si>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</si>
  <si>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</si>
  <si>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</si>
  <si>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</si>
  <si>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</si>
  <si>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</si>
  <si>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</si>
  <si>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</si>
  <si>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</si>
  <si>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</si>
  <si>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</si>
  <si>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</si>
  <si>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</si>
  <si>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</si>
  <si>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</si>
  <si>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</si>
  <si>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</si>
  <si>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</si>
  <si>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</si>
  <si>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</si>
  <si>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</si>
  <si>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</si>
  <si>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</si>
  <si>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</si>
  <si>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</si>
  <si>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</si>
  <si>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</si>
  <si>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</si>
  <si>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</si>
  <si>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</si>
  <si>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</si>
  <si>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</si>
  <si>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</si>
  <si>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</si>
  <si>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</si>
  <si>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</si>
  <si>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</si>
  <si>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</si>
  <si>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</si>
  <si>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</si>
  <si>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</si>
  <si>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</si>
  <si>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</si>
  <si>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</si>
  <si>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</si>
  <si>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</si>
  <si>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</si>
  <si>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</si>
  <si>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</si>
  <si>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</si>
  <si>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</si>
  <si>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</si>
  <si>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</si>
  <si>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</si>
  <si>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</si>
  <si>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</si>
  <si>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</si>
  <si>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</si>
  <si>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</si>
  <si>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</si>
  <si>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</si>
  <si>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</si>
  <si>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</si>
  <si>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</si>
  <si>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</si>
  <si>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</si>
  <si>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</si>
  <si>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</si>
  <si>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</si>
  <si>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</si>
  <si>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</si>
  <si>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</si>
  <si>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</si>
  <si>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</si>
  <si>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</si>
  <si>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</si>
  <si>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</si>
  <si>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</si>
  <si>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</si>
  <si>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</si>
  <si>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</si>
  <si>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</si>
  <si>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</si>
  <si>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</si>
  <si>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</si>
  <si>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</si>
  <si>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</si>
  <si>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</si>
  <si>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</si>
  <si>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</si>
  <si>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</si>
  <si>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</si>
  <si>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</si>
  <si>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</si>
  <si>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</si>
  <si>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</si>
  <si>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</si>
  <si>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</si>
  <si>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</si>
  <si>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</si>
  <si>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</si>
  <si>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</si>
  <si>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</si>
  <si>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</si>
  <si>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</si>
  <si>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</si>
  <si>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</si>
  <si>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</si>
  <si>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</si>
  <si>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</si>
  <si>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</si>
  <si>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</si>
  <si>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</si>
  <si>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</si>
  <si>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</si>
  <si>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</si>
  <si>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</si>
  <si>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</si>
  <si>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</si>
  <si>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</si>
  <si>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</si>
  <si>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</si>
  <si>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</si>
  <si>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</si>
  <si>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</si>
  <si>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</si>
  <si>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</si>
  <si>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</si>
  <si>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</si>
  <si>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</si>
  <si>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</si>
  <si>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</si>
  <si>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</si>
  <si>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</si>
  <si>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</si>
  <si>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</si>
  <si>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</si>
  <si>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</si>
  <si>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</si>
  <si>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</si>
  <si>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</si>
  <si>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</si>
  <si>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</si>
  <si>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</si>
  <si>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</si>
  <si>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</si>
  <si>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</si>
  <si>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</si>
  <si>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</si>
  <si>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</si>
  <si>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</si>
  <si>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</si>
  <si>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</si>
  <si>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</si>
  <si>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</si>
  <si>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</si>
  <si>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</si>
  <si>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</si>
  <si>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</si>
  <si>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</si>
  <si>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</si>
  <si>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</si>
  <si>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</si>
  <si>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</si>
  <si>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</si>
  <si>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</si>
  <si>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</si>
  <si>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</si>
  <si>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</si>
  <si>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</si>
  <si>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</si>
  <si>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</si>
  <si>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</si>
  <si>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</si>
  <si>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</si>
  <si>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</si>
  <si>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</si>
  <si>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</si>
  <si>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</si>
  <si>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</si>
  <si>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</si>
  <si>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</si>
  <si>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</si>
  <si>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</si>
  <si>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</si>
  <si>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</si>
  <si>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</si>
  <si>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</si>
  <si>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</si>
  <si>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</si>
  <si>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</si>
  <si>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</si>
  <si>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</si>
  <si>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</si>
  <si>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</si>
  <si>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</si>
  <si>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</si>
  <si>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</si>
  <si>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</si>
  <si>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</si>
  <si>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</si>
  <si>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</si>
  <si>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</si>
  <si>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</si>
  <si>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</si>
  <si>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</si>
  <si>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</si>
  <si>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</si>
  <si>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</si>
  <si>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</si>
  <si>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</si>
  <si>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</si>
  <si>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</si>
  <si>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</si>
  <si>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</si>
  <si>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</si>
  <si>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</si>
  <si>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</si>
  <si>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</si>
  <si>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</si>
  <si>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</si>
  <si>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</si>
  <si>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</si>
  <si>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</si>
  <si>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</si>
  <si>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</si>
  <si>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</si>
  <si>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</si>
  <si>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</si>
  <si>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</si>
  <si>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</si>
  <si>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</si>
  <si>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</si>
  <si>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</si>
  <si>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</si>
  <si>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</si>
  <si>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</si>
  <si>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</si>
  <si>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</si>
  <si>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</si>
  <si>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</si>
  <si>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</si>
  <si>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</si>
  <si>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</si>
  <si>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</si>
  <si>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</si>
  <si>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</si>
  <si>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</si>
  <si>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</si>
  <si>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</si>
  <si>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</si>
  <si>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</si>
  <si>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</si>
  <si>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</si>
  <si>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</si>
  <si>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</si>
  <si>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</si>
  <si>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</si>
  <si>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</si>
  <si>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</si>
  <si>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</si>
  <si>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</si>
  <si>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</si>
  <si>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</si>
  <si>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</si>
  <si>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</si>
  <si>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</si>
  <si>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</si>
  <si>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</si>
  <si>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</si>
  <si>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</si>
  <si>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</si>
  <si>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</si>
  <si>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</si>
  <si>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</si>
  <si>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</si>
  <si>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</si>
  <si>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</si>
  <si>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</si>
  <si>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</si>
  <si>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</si>
  <si>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</si>
  <si>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</si>
  <si>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</si>
  <si>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</si>
  <si>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</si>
  <si>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</si>
  <si>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</si>
  <si>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</si>
  <si>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</si>
  <si>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</si>
  <si>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</si>
  <si>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</si>
  <si>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</si>
  <si>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</si>
  <si>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</si>
  <si>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</si>
  <si>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</si>
  <si>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</si>
  <si>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</si>
  <si>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</si>
  <si>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</si>
  <si>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</si>
  <si>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</si>
  <si>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</si>
  <si>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</si>
  <si>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</si>
  <si>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</si>
  <si>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</si>
  <si>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</si>
  <si>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</si>
  <si>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</si>
  <si>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</si>
  <si>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</si>
  <si>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</si>
  <si>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</si>
  <si>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</si>
  <si>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</si>
  <si>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</si>
  <si>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</si>
  <si>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</si>
  <si>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</si>
  <si>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</si>
  <si>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</si>
  <si>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</si>
  <si>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</si>
  <si>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</si>
  <si>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</si>
  <si>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</si>
  <si>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</si>
  <si>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</si>
  <si>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</si>
  <si>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</si>
  <si>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</si>
  <si>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</si>
  <si>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</si>
  <si>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</si>
  <si>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</si>
  <si>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</si>
  <si>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</si>
  <si>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</si>
  <si>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</si>
  <si>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</si>
  <si>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</si>
  <si>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</si>
  <si>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</si>
  <si>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</si>
  <si>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</si>
  <si>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</si>
  <si>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</si>
  <si>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</si>
  <si>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</si>
  <si>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</si>
  <si>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</si>
  <si>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</si>
  <si>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</si>
  <si>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</si>
  <si>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</si>
  <si>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</si>
  <si>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</si>
  <si>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</si>
  <si>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</si>
  <si>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</si>
  <si>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</si>
  <si>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</si>
  <si>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</si>
  <si>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</si>
  <si>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</si>
  <si>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</si>
  <si>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</si>
  <si>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</si>
  <si>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</si>
  <si>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</si>
  <si>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</si>
  <si>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</si>
  <si>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</si>
  <si>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</si>
  <si>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</si>
  <si>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</si>
  <si>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</si>
  <si>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</si>
  <si>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</si>
  <si>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</si>
  <si>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</si>
  <si>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</si>
  <si>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</si>
  <si>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</si>
  <si>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</si>
  <si>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</si>
  <si>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</si>
  <si>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</si>
  <si>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</si>
  <si>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</si>
  <si>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</si>
  <si>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</si>
  <si>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</si>
  <si>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</si>
  <si>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</si>
  <si>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</si>
  <si>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</si>
  <si>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</si>
  <si>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</si>
  <si>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</si>
  <si>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</si>
  <si>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</si>
  <si>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</si>
  <si>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</si>
  <si>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</si>
  <si>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</si>
  <si>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</si>
  <si>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</si>
  <si>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</si>
  <si>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</si>
  <si>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</si>
  <si>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</si>
  <si>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</si>
  <si>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</si>
  <si>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</si>
  <si>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</si>
  <si>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</si>
  <si>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</si>
  <si>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</si>
  <si>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</si>
  <si>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</si>
  <si>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</si>
  <si>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</si>
  <si>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</si>
  <si>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</si>
  <si>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</si>
  <si>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</si>
  <si>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</si>
  <si>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</si>
  <si>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</si>
  <si>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</si>
  <si>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</si>
  <si>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</si>
  <si>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</si>
  <si>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</si>
  <si>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</si>
  <si>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</si>
  <si>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</si>
  <si>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</si>
  <si>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</si>
  <si>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</si>
  <si>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</si>
  <si>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</si>
  <si>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</si>
  <si>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</si>
  <si>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</si>
  <si>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</si>
  <si>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</si>
  <si>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</si>
  <si>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</si>
  <si>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</si>
  <si>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</si>
  <si>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</si>
  <si>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</si>
  <si>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</si>
  <si>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</si>
  <si>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</si>
  <si>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</si>
  <si>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</si>
  <si>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</si>
  <si>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</si>
  <si>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</si>
  <si>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</si>
  <si>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</si>
  <si>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</si>
  <si>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</si>
  <si>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</si>
  <si>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</si>
  <si>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</si>
  <si>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</si>
  <si>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</si>
  <si>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</si>
  <si>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</si>
  <si>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</si>
  <si>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</si>
  <si>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</si>
  <si>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</si>
  <si>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</si>
  <si>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</si>
  <si>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</si>
  <si>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</si>
  <si>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</si>
  <si>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</si>
  <si>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</si>
  <si>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</si>
  <si>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</si>
  <si>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</si>
  <si>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</si>
  <si>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</si>
  <si>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</si>
  <si>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</si>
  <si>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</si>
  <si>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</si>
  <si>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</si>
  <si>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</si>
  <si>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</si>
  <si>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</si>
  <si>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</si>
  <si>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</si>
  <si>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</si>
  <si>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</si>
  <si>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</si>
  <si>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</si>
  <si>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</si>
  <si>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</si>
  <si>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</si>
  <si>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</si>
  <si>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</si>
  <si>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</si>
  <si>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</si>
  <si>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</si>
  <si>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</si>
  <si>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</si>
  <si>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</si>
  <si>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</si>
  <si>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</si>
  <si>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</si>
  <si>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</si>
  <si>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</si>
  <si>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</si>
  <si>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</si>
  <si>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</si>
  <si>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</si>
  <si>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</si>
  <si>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</si>
  <si>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</si>
  <si>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</si>
  <si>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</si>
  <si>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</si>
  <si>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</si>
  <si>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</si>
  <si>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</si>
  <si>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</si>
  <si>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</si>
  <si>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</si>
  <si>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</si>
  <si>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</si>
  <si>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</si>
  <si>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</si>
  <si>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</si>
  <si>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</si>
  <si>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</si>
  <si>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</si>
  <si>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</si>
  <si>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</si>
  <si>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</si>
  <si>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</si>
  <si>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</si>
  <si>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</si>
  <si>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</si>
  <si>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</si>
  <si>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</si>
  <si>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</si>
  <si>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</si>
  <si>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</si>
  <si>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</si>
  <si>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</si>
  <si>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</si>
  <si>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</si>
  <si>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</si>
  <si>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</si>
  <si>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</si>
  <si>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</si>
  <si>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</si>
  <si>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</si>
  <si>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</si>
  <si>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</si>
  <si>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</si>
  <si>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</si>
  <si>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</si>
  <si>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</si>
  <si>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</si>
  <si>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</si>
  <si>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</si>
  <si>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</si>
  <si>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</si>
  <si>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</si>
  <si>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</si>
  <si>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</si>
  <si>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</si>
  <si>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</si>
  <si>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</si>
  <si>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</si>
  <si>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</si>
  <si>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</si>
  <si>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</si>
  <si>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</si>
  <si>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</si>
  <si>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</si>
  <si>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</si>
  <si>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</si>
  <si>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</si>
  <si>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</si>
  <si>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</si>
  <si>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</si>
  <si>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</si>
  <si>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</si>
  <si>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</si>
  <si>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</si>
  <si>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</si>
  <si>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</si>
  <si>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</si>
  <si>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</si>
  <si>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</si>
  <si>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</si>
  <si>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</si>
  <si>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</si>
  <si>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</si>
  <si>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</si>
  <si>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</si>
  <si>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</si>
  <si>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</si>
  <si>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</si>
  <si>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</si>
  <si>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</si>
  <si>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</si>
  <si>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</si>
  <si>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</si>
  <si>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</si>
  <si>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</si>
  <si>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</si>
  <si>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</si>
  <si>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</si>
  <si>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</si>
  <si>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</si>
  <si>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</si>
  <si>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</si>
  <si>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</si>
  <si>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</si>
  <si>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</si>
  <si>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</si>
  <si>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</si>
  <si>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</si>
  <si>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</si>
  <si>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</si>
  <si>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</si>
  <si>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</si>
  <si>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</si>
  <si>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</si>
  <si>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</si>
  <si>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</si>
  <si>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</si>
  <si>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</si>
  <si>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</si>
  <si>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</si>
  <si>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</si>
  <si>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</si>
  <si>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</si>
  <si>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</si>
  <si>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</si>
  <si>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</si>
  <si>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</si>
  <si>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</si>
  <si>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</si>
  <si>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</si>
  <si>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</si>
  <si>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</si>
  <si>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</si>
  <si>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</si>
  <si>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</si>
  <si>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</si>
  <si>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</si>
  <si>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</si>
  <si>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</si>
  <si>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</si>
  <si>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</si>
  <si>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</si>
  <si>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</si>
  <si>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</si>
  <si>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</si>
  <si>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</si>
  <si>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</si>
  <si>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</si>
  <si>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</si>
  <si>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</si>
  <si>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</si>
  <si>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</si>
  <si>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</si>
  <si>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</si>
  <si>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</si>
  <si>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</si>
  <si>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</si>
  <si>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</si>
  <si>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</si>
  <si>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</si>
  <si>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</si>
  <si>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</si>
  <si>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</si>
  <si>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</si>
  <si>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</si>
  <si>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</si>
  <si>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</si>
  <si>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</si>
  <si>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</si>
  <si>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</si>
  <si>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</si>
  <si>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</si>
  <si>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</si>
  <si>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</si>
  <si>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</si>
  <si>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</si>
  <si>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</si>
  <si>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</si>
  <si>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</si>
  <si>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</si>
  <si>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</si>
  <si>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</si>
  <si>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</si>
  <si>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</si>
  <si>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</si>
  <si>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</si>
  <si>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</si>
  <si>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</si>
  <si>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</si>
  <si>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</si>
  <si>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</si>
  <si>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</si>
  <si>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</si>
  <si>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</si>
  <si>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</si>
  <si>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</si>
  <si>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</si>
  <si>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</si>
  <si>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</si>
  <si>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</si>
  <si>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</si>
  <si>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</si>
  <si>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</si>
  <si>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</si>
  <si>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</si>
  <si>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</si>
  <si>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</si>
  <si>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</si>
  <si>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</si>
  <si>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</si>
  <si>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</si>
  <si>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</si>
  <si>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</si>
  <si>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</si>
  <si>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</si>
  <si>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</si>
  <si>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</si>
  <si>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</si>
  <si>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</si>
  <si>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</si>
  <si>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</si>
  <si>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</si>
  <si>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</si>
  <si>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</si>
  <si>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</si>
  <si>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</si>
  <si>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</si>
  <si>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</si>
  <si>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</si>
  <si>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</si>
  <si>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</si>
  <si>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</si>
  <si>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</si>
  <si>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</si>
  <si>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</si>
  <si>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</si>
  <si>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</si>
  <si>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</si>
  <si>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</si>
  <si>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</si>
  <si>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</si>
  <si>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</si>
  <si>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</si>
  <si>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</si>
  <si>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</si>
  <si>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</si>
  <si>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</si>
  <si>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</si>
  <si>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</si>
  <si>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</si>
  <si>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</si>
  <si>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</si>
  <si>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</si>
  <si>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</si>
  <si>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</si>
  <si>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</si>
  <si>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</si>
  <si>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</si>
  <si>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</si>
  <si>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</si>
  <si>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</si>
  <si>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</si>
  <si>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</si>
  <si>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</si>
  <si>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</si>
  <si>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</si>
  <si>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</si>
  <si>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</si>
  <si>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</si>
  <si>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</si>
  <si>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</si>
  <si>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</si>
  <si>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</si>
  <si>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</si>
  <si>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</si>
  <si>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</si>
  <si>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</si>
  <si>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</si>
  <si>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</si>
  <si>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</si>
  <si>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</si>
  <si>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</si>
  <si>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</si>
  <si>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</si>
  <si>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</si>
  <si>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</si>
  <si>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</si>
  <si>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</si>
  <si>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</si>
  <si>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</si>
  <si>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</si>
  <si>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</si>
  <si>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</si>
  <si>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</si>
  <si>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</si>
  <si>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</si>
  <si>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</si>
  <si>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</si>
  <si>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</si>
  <si>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</si>
  <si>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</si>
  <si>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</si>
  <si>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</si>
  <si>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</si>
  <si>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</si>
  <si>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</si>
  <si>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</si>
  <si>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</si>
  <si>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</si>
  <si>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</si>
  <si>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</si>
  <si>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</si>
  <si>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</si>
  <si>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</si>
  <si>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</si>
  <si>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</si>
  <si>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</si>
  <si>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</si>
  <si>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</si>
  <si>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</si>
  <si>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</si>
  <si>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</si>
  <si>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</si>
  <si>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</si>
  <si>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</si>
  <si>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</si>
  <si>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</si>
  <si>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</si>
  <si>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</si>
  <si>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</si>
  <si>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</si>
  <si>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</si>
  <si>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</si>
  <si>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</si>
  <si>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</si>
  <si>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</si>
  <si>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</si>
  <si>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</si>
  <si>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</si>
  <si>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</si>
  <si>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</si>
  <si>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</si>
  <si>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</si>
  <si>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</si>
  <si>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</si>
  <si>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</si>
  <si>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</si>
  <si>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</si>
  <si>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</si>
  <si>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</si>
  <si>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</si>
  <si>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</si>
  <si>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</si>
  <si>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</si>
  <si>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</si>
  <si>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</si>
  <si>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</si>
  <si>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</si>
  <si>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</si>
  <si>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</si>
  <si>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</si>
  <si>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</si>
  <si>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</si>
  <si>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</si>
  <si>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</si>
  <si>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</si>
  <si>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</si>
  <si>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</si>
  <si>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</si>
  <si>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</si>
  <si>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</si>
  <si>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</si>
  <si>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</si>
  <si>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</si>
  <si>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</si>
  <si>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</si>
  <si>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</si>
  <si>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</si>
  <si>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</si>
  <si>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</si>
  <si>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</si>
  <si>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</si>
  <si>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</si>
  <si>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</si>
  <si>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</si>
  <si>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</si>
  <si>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</si>
  <si>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</si>
  <si>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</si>
  <si>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</si>
  <si>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</si>
  <si>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</si>
  <si>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</si>
  <si>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</si>
  <si>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</si>
  <si>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</si>
  <si>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</si>
  <si>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</si>
  <si>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</si>
  <si>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</si>
  <si>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</si>
  <si>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</si>
  <si>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</si>
  <si>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</si>
  <si>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</si>
  <si>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</si>
  <si>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</si>
  <si>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</si>
  <si>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</si>
  <si>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</si>
  <si>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</si>
  <si>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</si>
  <si>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</si>
  <si>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</si>
  <si>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</si>
  <si>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</si>
  <si>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</si>
  <si>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</si>
  <si>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</si>
  <si>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</si>
  <si>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</si>
  <si>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</si>
  <si>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</si>
  <si>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</si>
  <si>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</si>
  <si>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</si>
  <si>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</si>
  <si>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</si>
  <si>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</si>
  <si>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</si>
  <si>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</si>
  <si>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</si>
  <si>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</si>
  <si>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</si>
  <si>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</si>
  <si>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</si>
  <si>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</si>
  <si>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</si>
  <si>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</si>
  <si>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</si>
  <si>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</si>
  <si>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</si>
  <si>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</si>
  <si>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</si>
  <si>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</si>
  <si>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</si>
  <si>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</si>
  <si>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</si>
  <si>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</si>
  <si>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</si>
  <si>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</si>
  <si>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</si>
  <si>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</si>
  <si>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</si>
  <si>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</si>
  <si>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</si>
  <si>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</si>
  <si>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</si>
  <si>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</si>
  <si>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</si>
  <si>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</si>
  <si>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</si>
  <si>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</si>
  <si>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</si>
  <si>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</si>
  <si>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</si>
  <si>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</si>
  <si>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</si>
  <si>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</si>
  <si>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</si>
  <si>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</si>
  <si>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</si>
  <si>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</si>
  <si>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</si>
  <si>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</si>
  <si>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</si>
  <si>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</si>
  <si>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</si>
  <si>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</si>
  <si>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</si>
  <si>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</si>
  <si>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</si>
  <si>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</si>
  <si>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</si>
  <si>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</si>
  <si>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</si>
  <si>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</si>
  <si>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</si>
  <si>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</si>
  <si>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</si>
  <si>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</si>
  <si>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</si>
  <si>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</si>
  <si>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</si>
  <si>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</si>
  <si>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</si>
  <si>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</si>
  <si>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</si>
  <si>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</si>
  <si>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</si>
  <si>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</si>
  <si>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</si>
  <si>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</si>
  <si>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</si>
  <si>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</si>
  <si>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</si>
  <si>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</si>
  <si>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</si>
  <si>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</si>
  <si>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</si>
  <si>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</si>
  <si>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</si>
  <si>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</si>
  <si>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</si>
  <si>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</si>
  <si>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</si>
  <si>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</si>
  <si>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</si>
  <si>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</si>
  <si>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</si>
  <si>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</si>
  <si>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</si>
  <si>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</si>
  <si>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</si>
  <si>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</si>
  <si>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</si>
  <si>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</si>
  <si>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</si>
  <si>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</si>
  <si>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</si>
  <si>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</si>
  <si>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</si>
  <si>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</si>
  <si>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</si>
  <si>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</si>
  <si>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</si>
  <si>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</si>
  <si>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</si>
  <si>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</si>
  <si>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</si>
  <si>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</si>
  <si>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</si>
  <si>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</si>
  <si>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</si>
  <si>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</si>
  <si>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</si>
  <si>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</si>
  <si>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</si>
  <si>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</si>
  <si>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</si>
  <si>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</si>
  <si>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</si>
  <si>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</si>
  <si>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</si>
  <si>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</si>
  <si>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</si>
  <si>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</si>
  <si>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</si>
  <si>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</si>
  <si>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</si>
  <si>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</si>
  <si>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</si>
  <si>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</si>
  <si>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</si>
  <si>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</si>
  <si>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</si>
  <si>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</si>
  <si>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</si>
  <si>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</si>
  <si>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</si>
  <si>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</si>
  <si>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</si>
  <si>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</si>
  <si>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</si>
  <si>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</si>
  <si>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</si>
  <si>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</si>
  <si>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</si>
  <si>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</si>
  <si>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</si>
  <si>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</si>
  <si>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</si>
  <si>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</si>
  <si>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</si>
  <si>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</si>
  <si>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</si>
  <si>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</si>
  <si>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</si>
  <si>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</si>
  <si>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</si>
  <si>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</si>
  <si>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</si>
  <si>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</si>
  <si>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</si>
  <si>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</si>
  <si>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</si>
  <si>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</si>
  <si>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</si>
  <si>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</si>
  <si>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</si>
  <si>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</si>
  <si>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</si>
  <si>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</si>
  <si>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</si>
  <si>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</si>
  <si>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</si>
  <si>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</si>
  <si>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</si>
  <si>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</si>
  <si>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</si>
  <si>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</si>
  <si>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</si>
  <si>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</si>
  <si>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</si>
  <si>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</si>
  <si>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</si>
  <si>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</si>
  <si>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</si>
  <si>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</si>
  <si>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</si>
  <si>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</si>
  <si>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</si>
  <si>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</si>
  <si>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</si>
  <si>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</si>
  <si>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</si>
  <si>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</si>
  <si>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</si>
  <si>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</si>
  <si>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</si>
  <si>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</si>
  <si>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</si>
  <si>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</si>
  <si>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</si>
  <si>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</si>
  <si>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</si>
  <si>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</si>
  <si>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</si>
  <si>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</si>
  <si>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</si>
  <si>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</si>
  <si>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</si>
  <si>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</si>
  <si>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</si>
  <si>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</si>
  <si>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</si>
  <si>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</si>
  <si>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</si>
  <si>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</si>
  <si>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</si>
  <si>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</si>
  <si>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</si>
  <si>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</si>
  <si>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</si>
  <si>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</si>
  <si>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</si>
  <si>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</si>
  <si>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</si>
  <si>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</si>
  <si>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</si>
  <si>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</si>
  <si>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</si>
  <si>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</si>
  <si>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</si>
  <si>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</si>
  <si>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</si>
  <si>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</si>
  <si>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</si>
  <si>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</si>
  <si>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</si>
  <si>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</si>
  <si>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</si>
  <si>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</si>
  <si>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</si>
  <si>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</si>
  <si>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</si>
  <si>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</si>
  <si>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</si>
  <si>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</si>
  <si>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</si>
  <si>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</si>
  <si>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</si>
  <si>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</si>
  <si>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</si>
  <si>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</si>
  <si>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</si>
  <si>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</si>
  <si>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</si>
  <si>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</si>
  <si>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</si>
  <si>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</si>
  <si>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</si>
  <si>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</si>
  <si>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</si>
  <si>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</si>
  <si>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</si>
  <si>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</si>
  <si>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</si>
  <si>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</si>
  <si>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</si>
  <si>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</si>
  <si>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</si>
  <si>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</si>
  <si>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</si>
  <si>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</si>
  <si>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</si>
  <si>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</si>
  <si>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</si>
  <si>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</si>
  <si>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</si>
  <si>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</si>
  <si>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</si>
  <si>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</si>
  <si>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</si>
  <si>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</si>
  <si>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</si>
  <si>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</si>
  <si>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</si>
  <si>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</si>
  <si>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</si>
  <si>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</si>
  <si>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</si>
  <si>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</si>
  <si>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</si>
  <si>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</si>
  <si>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</si>
  <si>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</si>
  <si>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</si>
  <si>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</si>
  <si>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</si>
  <si>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</si>
  <si>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</si>
  <si>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</si>
  <si>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</si>
  <si>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</si>
  <si>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</si>
  <si>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</si>
  <si>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</si>
  <si>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</si>
  <si>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</si>
  <si>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</si>
  <si>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</si>
  <si>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</si>
  <si>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</si>
  <si>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</si>
  <si>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</si>
  <si>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</si>
  <si>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</si>
  <si>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</si>
  <si>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</si>
  <si>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</si>
  <si>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</si>
  <si>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</si>
  <si>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</si>
  <si>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</si>
  <si>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</si>
  <si>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</si>
  <si>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</si>
  <si>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</si>
  <si>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</si>
  <si>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</si>
  <si>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</si>
  <si>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</si>
  <si>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</si>
  <si>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</si>
  <si>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</si>
  <si>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</si>
  <si>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</si>
  <si>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</si>
  <si>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</si>
  <si>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</si>
  <si>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</si>
  <si>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</si>
  <si>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</si>
  <si>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</si>
  <si>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</si>
  <si>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</si>
  <si>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</si>
  <si>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</si>
  <si>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</si>
  <si>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</si>
  <si>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</si>
  <si>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</si>
  <si>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</si>
  <si>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</si>
  <si>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</si>
  <si>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</si>
  <si>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</si>
  <si>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</si>
  <si>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</si>
  <si>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</si>
  <si>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</si>
  <si>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</si>
  <si>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</si>
  <si>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</si>
  <si>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</si>
  <si>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</si>
  <si>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</si>
  <si>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</si>
  <si>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</si>
  <si>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</si>
  <si>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</si>
  <si>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</si>
  <si>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</si>
  <si>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</si>
  <si>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</si>
  <si>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</si>
  <si>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</si>
  <si>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</si>
  <si>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</si>
  <si>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</si>
  <si>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</si>
  <si>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</si>
  <si>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</si>
  <si>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</si>
  <si>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</si>
  <si>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</si>
  <si>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</si>
  <si>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</si>
  <si>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</si>
  <si>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</si>
  <si>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</si>
  <si>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</si>
  <si>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</si>
  <si>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</si>
  <si>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</si>
  <si>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</si>
  <si>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</si>
  <si>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</si>
  <si>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</si>
  <si>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</si>
  <si>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</si>
  <si>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</si>
  <si>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</si>
  <si>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</si>
  <si>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</si>
  <si>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</si>
  <si>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</si>
  <si>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</si>
  <si>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</si>
  <si>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</si>
  <si>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</si>
  <si>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</si>
  <si>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</si>
  <si>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</si>
  <si>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</si>
  <si>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</si>
  <si>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</si>
  <si>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</si>
  <si>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</si>
  <si>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</si>
  <si>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</si>
  <si>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</si>
  <si>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</si>
  <si>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</si>
  <si>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</si>
  <si>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</si>
  <si>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</si>
  <si>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</si>
  <si>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</si>
  <si>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</si>
  <si>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</si>
  <si>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</si>
  <si>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</si>
  <si>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</si>
  <si>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</si>
  <si>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</si>
  <si>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</si>
  <si>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</si>
  <si>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</si>
  <si>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</si>
  <si>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</si>
  <si>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</si>
  <si>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</si>
  <si>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</si>
  <si>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</si>
  <si>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</si>
  <si>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</si>
  <si>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</si>
  <si>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</si>
  <si>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</si>
  <si>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</si>
  <si>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</si>
  <si>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</si>
  <si>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</si>
  <si>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</si>
  <si>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</si>
  <si>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</si>
  <si>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</si>
  <si>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</si>
  <si>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</si>
  <si>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</si>
  <si>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</si>
  <si>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</si>
  <si>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</si>
  <si>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</si>
  <si>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</si>
  <si>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</si>
  <si>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</si>
  <si>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</si>
  <si>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</si>
  <si>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</si>
  <si>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</si>
  <si>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</si>
  <si>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</si>
  <si>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</si>
  <si>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</si>
  <si>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</si>
  <si>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</si>
  <si>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</si>
  <si>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</si>
  <si>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</si>
  <si>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</si>
  <si>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</si>
  <si>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</si>
  <si>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</si>
  <si>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</si>
  <si>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</si>
  <si>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</si>
  <si>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</si>
  <si>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</si>
  <si>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</si>
  <si>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</si>
  <si>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</si>
  <si>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</si>
  <si>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</si>
  <si>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</si>
  <si>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</si>
  <si>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</si>
  <si>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</si>
  <si>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</si>
  <si>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</si>
  <si>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</si>
  <si>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</si>
  <si>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</si>
  <si>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</si>
  <si>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</si>
  <si>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</si>
  <si>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</si>
  <si>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</si>
  <si>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</si>
  <si>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</si>
  <si>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</si>
  <si>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</si>
  <si>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</si>
  <si>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</si>
  <si>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</si>
  <si>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</si>
  <si>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</si>
  <si>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</si>
  <si>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</si>
  <si>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</si>
  <si>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</si>
  <si>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</si>
  <si>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</si>
  <si>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</si>
  <si>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</si>
  <si>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</si>
  <si>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</si>
  <si>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</si>
  <si>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</si>
  <si>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</si>
  <si>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</si>
  <si>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</si>
  <si>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</si>
  <si>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</si>
  <si>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</si>
  <si>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</si>
  <si>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</si>
  <si>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</si>
  <si>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</si>
  <si>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</si>
  <si>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</si>
  <si>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</si>
  <si>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</si>
  <si>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</si>
  <si>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</si>
  <si>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</si>
  <si>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</si>
  <si>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</si>
  <si>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</si>
  <si>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</si>
  <si>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</si>
  <si>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</si>
  <si>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</si>
  <si>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</si>
  <si>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</si>
  <si>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</si>
  <si>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</si>
  <si>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</si>
  <si>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</si>
  <si>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</si>
  <si>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</si>
  <si>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</si>
  <si>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</si>
  <si>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</si>
  <si>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</si>
  <si>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</si>
  <si>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</si>
  <si>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</si>
  <si>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</si>
  <si>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</si>
  <si>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</si>
  <si>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</si>
  <si>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</si>
  <si>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</si>
  <si>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</si>
  <si>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</si>
  <si>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</si>
  <si>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</si>
  <si>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</si>
  <si>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</si>
  <si>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</si>
  <si>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</si>
  <si>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</si>
  <si>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</si>
  <si>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</si>
  <si>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</si>
  <si>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</si>
  <si>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</si>
  <si>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</si>
  <si>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</si>
  <si>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</si>
  <si>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</si>
  <si>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</si>
  <si>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</si>
  <si>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</si>
  <si>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</si>
  <si>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</si>
  <si>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</si>
  <si>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</si>
  <si>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</si>
  <si>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</si>
  <si>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</si>
  <si>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</si>
  <si>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</si>
  <si>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</si>
  <si>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</si>
  <si>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</si>
  <si>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</si>
  <si>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</si>
  <si>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</si>
  <si>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</si>
  <si>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</si>
  <si>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</si>
  <si>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</si>
  <si>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</si>
  <si>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</si>
  <si>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</si>
  <si>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</si>
  <si>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</si>
  <si>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</si>
  <si>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</si>
  <si>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</si>
  <si>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</si>
  <si>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</si>
  <si>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</si>
  <si>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</si>
  <si>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</si>
  <si>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</si>
  <si>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</si>
  <si>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</si>
  <si>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</si>
  <si>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</si>
  <si>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</si>
  <si>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</si>
  <si>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</si>
  <si>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</si>
  <si>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</si>
  <si>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</si>
  <si>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</si>
  <si>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</si>
  <si>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</si>
  <si>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</si>
  <si>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</si>
  <si>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</si>
  <si>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</si>
  <si>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</si>
  <si>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</si>
  <si>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</si>
  <si>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</si>
  <si>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</si>
  <si>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</si>
  <si>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</si>
  <si>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</si>
  <si>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</si>
  <si>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</si>
  <si>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</si>
  <si>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</si>
  <si>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</si>
  <si>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</si>
  <si>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</si>
  <si>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</si>
  <si>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</si>
  <si>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</si>
  <si>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</si>
  <si>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</si>
  <si>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</si>
  <si>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</si>
  <si>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</si>
  <si>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</si>
  <si>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</si>
  <si>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</si>
  <si>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</si>
  <si>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</si>
  <si>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</si>
  <si>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</si>
  <si>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</si>
  <si>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</si>
  <si>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</si>
  <si>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</si>
  <si>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</si>
  <si>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</si>
  <si>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</si>
  <si>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</si>
  <si>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</si>
  <si>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</si>
  <si>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</si>
  <si>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</si>
  <si>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</si>
  <si>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</si>
  <si>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</si>
  <si>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</si>
  <si>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</si>
  <si>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</si>
  <si>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</si>
  <si>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</si>
  <si>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</si>
  <si>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</si>
  <si>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</si>
  <si>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</si>
  <si>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</si>
  <si>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</si>
  <si>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</si>
  <si>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</si>
  <si>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</si>
  <si>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</si>
  <si>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</si>
  <si>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</si>
  <si>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</si>
  <si>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</si>
  <si>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</si>
  <si>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</si>
  <si>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</si>
  <si>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</si>
  <si>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</si>
  <si>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</si>
  <si>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</si>
  <si>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</si>
  <si>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</si>
  <si>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</si>
  <si>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</si>
  <si>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</si>
  <si>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</si>
  <si>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</si>
  <si>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</si>
  <si>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</si>
  <si>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</si>
  <si>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</si>
  <si>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</si>
  <si>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</si>
  <si>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</si>
  <si>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</si>
  <si>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</si>
  <si>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</si>
  <si>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</si>
  <si>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</si>
  <si>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</si>
  <si>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</si>
  <si>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</si>
  <si>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</si>
  <si>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</si>
  <si>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</si>
  <si>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</si>
  <si>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</si>
  <si>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</si>
  <si>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</si>
  <si>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</si>
  <si>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</si>
  <si>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</si>
  <si>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</si>
  <si>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</si>
  <si>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</si>
  <si>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</si>
  <si>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</si>
  <si>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</si>
  <si>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</si>
  <si>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</si>
  <si>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</si>
  <si>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</si>
  <si>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</si>
  <si>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</si>
  <si>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</si>
  <si>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</si>
  <si>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</si>
  <si>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</si>
  <si>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</si>
  <si>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</si>
  <si>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</si>
  <si>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</si>
  <si>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</si>
  <si>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</si>
  <si>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</si>
  <si>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</si>
  <si>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</si>
  <si>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</si>
  <si>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</si>
  <si>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</si>
  <si>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</si>
  <si>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</si>
  <si>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</si>
  <si>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</si>
  <si>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</si>
  <si>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</si>
  <si>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</si>
  <si>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</si>
  <si>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</si>
  <si>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</si>
  <si>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</si>
  <si>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</si>
  <si>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</si>
  <si>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</si>
  <si>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</si>
  <si>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</si>
  <si>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</si>
  <si>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</si>
  <si>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</si>
  <si>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</si>
  <si>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</si>
  <si>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</si>
  <si>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</si>
  <si>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</si>
  <si>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</si>
  <si>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</si>
  <si>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</si>
  <si>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</si>
  <si>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</si>
  <si>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</si>
  <si>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</si>
  <si>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</si>
  <si>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</si>
  <si>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</si>
  <si>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</si>
  <si>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</si>
  <si>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</si>
  <si>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</si>
  <si>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</si>
  <si>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</si>
  <si>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</si>
  <si>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</si>
  <si>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</si>
  <si>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</si>
  <si>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</si>
  <si>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</si>
  <si>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</si>
  <si>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</si>
  <si>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</si>
  <si>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</si>
  <si>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</si>
  <si>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</si>
  <si>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</si>
  <si>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</si>
  <si>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</si>
  <si>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</si>
  <si>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</si>
  <si>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</si>
  <si>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</si>
  <si>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</si>
  <si>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</si>
  <si>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</si>
  <si>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</si>
  <si>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</si>
  <si>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</si>
  <si>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</si>
  <si>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</si>
  <si>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</si>
  <si>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</si>
  <si>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</si>
  <si>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</si>
  <si>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</si>
  <si>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</si>
  <si>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</si>
  <si>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</si>
  <si>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</si>
  <si>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</si>
  <si>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</si>
  <si>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</si>
  <si>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</si>
  <si>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</si>
  <si>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</si>
  <si>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</si>
  <si>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</si>
  <si>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</si>
  <si>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</si>
  <si>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</si>
  <si>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</si>
  <si>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</si>
  <si>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</si>
  <si>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</si>
  <si>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</si>
  <si>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</si>
  <si>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</si>
  <si>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</si>
  <si>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</si>
  <si>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</si>
  <si>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</si>
  <si>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</si>
  <si>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</si>
  <si>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</si>
  <si>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</si>
  <si>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</si>
  <si>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</si>
  <si>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</si>
  <si>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</si>
  <si>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</si>
  <si>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</si>
  <si>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</si>
  <si>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</si>
  <si>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</si>
  <si>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</si>
  <si>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</si>
  <si>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</si>
  <si>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</si>
  <si>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</si>
  <si>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</si>
  <si>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</si>
  <si>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</si>
  <si>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</si>
  <si>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</si>
  <si>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</si>
  <si>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</si>
  <si>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</si>
  <si>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</si>
  <si>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</si>
  <si>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</si>
  <si>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</si>
  <si>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</si>
  <si>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</si>
  <si>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</si>
  <si>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</si>
  <si>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</si>
  <si>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</si>
  <si>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</si>
  <si>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</si>
  <si>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</si>
  <si>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</si>
  <si>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</si>
  <si>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</si>
  <si>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</si>
  <si>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</si>
  <si>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</si>
  <si>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</si>
  <si>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</si>
  <si>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</si>
  <si>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</si>
  <si>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</si>
  <si>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</si>
  <si>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</si>
  <si>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</si>
  <si>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</si>
  <si>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</si>
  <si>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</si>
  <si>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</si>
  <si>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</si>
  <si>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</si>
  <si>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</si>
  <si>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</si>
  <si>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</si>
  <si>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</si>
  <si>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</si>
  <si>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</si>
  <si>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</si>
  <si>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</si>
  <si>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</si>
  <si>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</si>
  <si>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</si>
  <si>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</si>
  <si>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</si>
  <si>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</si>
  <si>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</si>
  <si>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</si>
  <si>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</si>
  <si>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</si>
  <si>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</si>
  <si>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</si>
  <si>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</si>
  <si>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</si>
  <si>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</si>
  <si>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</si>
  <si>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</si>
  <si>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</si>
  <si>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</si>
  <si>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</si>
  <si>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</si>
  <si>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</si>
  <si>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</si>
  <si>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</si>
  <si>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</si>
  <si>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</si>
  <si>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</si>
  <si>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</si>
  <si>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</si>
  <si>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</si>
  <si>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</si>
  <si>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</si>
  <si>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</si>
  <si>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</si>
  <si>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</si>
  <si>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</si>
  <si>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</si>
  <si>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</si>
  <si>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</si>
  <si>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</si>
  <si>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</si>
  <si>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</si>
  <si>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</si>
  <si>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</si>
  <si>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</si>
  <si>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</si>
  <si>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</si>
  <si>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</si>
  <si>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</si>
  <si>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</si>
  <si>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</si>
  <si>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</si>
  <si>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</si>
  <si>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</si>
  <si>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</si>
  <si>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</si>
  <si>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</si>
  <si>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</si>
  <si>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</si>
  <si>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</si>
  <si>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</si>
  <si>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</si>
  <si>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</si>
  <si>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</si>
  <si>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</si>
  <si>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</si>
  <si>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</si>
  <si>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</si>
  <si>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</si>
  <si>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</si>
  <si>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</si>
  <si>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</si>
  <si>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</si>
  <si>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</si>
  <si>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</si>
  <si>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</si>
  <si>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</si>
  <si>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</si>
  <si>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</si>
  <si>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</si>
  <si>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</si>
  <si>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</si>
  <si>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</si>
  <si>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</si>
  <si>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</si>
  <si>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</si>
  <si>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</si>
  <si>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</si>
  <si>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</si>
  <si>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</si>
  <si>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</si>
  <si>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</si>
  <si>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</si>
  <si>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</si>
  <si>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</si>
  <si>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</si>
  <si>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</si>
  <si>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</si>
  <si>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</si>
  <si>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</si>
  <si>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</si>
  <si>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</si>
  <si>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</si>
  <si>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</si>
  <si>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</si>
  <si>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</si>
  <si>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</si>
  <si>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</si>
  <si>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</si>
  <si>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</si>
  <si>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</si>
  <si>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</si>
  <si>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</si>
  <si>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</si>
  <si>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</si>
  <si>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</si>
  <si>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</si>
  <si>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</si>
  <si>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</si>
  <si>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</si>
  <si>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</si>
  <si>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</si>
  <si>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</si>
  <si>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</si>
  <si>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</si>
  <si>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</si>
  <si>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</si>
  <si>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</si>
  <si>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</si>
  <si>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</si>
  <si>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</si>
  <si>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</si>
  <si>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</si>
  <si>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</si>
  <si>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</si>
  <si>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</si>
  <si>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</si>
  <si>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</si>
  <si>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</si>
  <si>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</si>
  <si>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</si>
  <si>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</si>
  <si>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</si>
  <si>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</si>
  <si>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</si>
  <si>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</si>
  <si>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</si>
  <si>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</si>
  <si>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</si>
  <si>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</si>
  <si>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</si>
  <si>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</si>
  <si>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</si>
  <si>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</si>
  <si>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</si>
  <si>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</si>
  <si>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</si>
  <si>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</si>
  <si>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</si>
  <si>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</si>
  <si>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</si>
  <si>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</si>
  <si>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</si>
  <si>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</si>
  <si>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</si>
  <si>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</si>
  <si>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</si>
  <si>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</si>
  <si>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</si>
  <si>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</si>
  <si>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</si>
  <si>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</si>
  <si>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</si>
  <si>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</si>
  <si>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</si>
  <si>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</si>
  <si>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</si>
  <si>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</si>
  <si>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</si>
  <si>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</si>
  <si>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</si>
  <si>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</si>
  <si>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</si>
  <si>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</si>
  <si>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</si>
  <si>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</si>
  <si>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</si>
  <si>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</si>
  <si>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</si>
  <si>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</si>
  <si>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</si>
  <si>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</si>
  <si>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</si>
  <si>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</si>
  <si>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</si>
  <si>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</si>
  <si>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</si>
  <si>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</si>
  <si>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</si>
  <si>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</si>
  <si>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</si>
  <si>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</si>
  <si>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</si>
  <si>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</si>
  <si>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</si>
  <si>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</si>
  <si>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</si>
  <si>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</si>
  <si>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</si>
  <si>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</si>
  <si>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</si>
  <si>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</si>
  <si>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</si>
  <si>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</si>
  <si>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</si>
  <si>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</si>
  <si>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</si>
  <si>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</si>
  <si>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</si>
  <si>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</si>
  <si>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</si>
  <si>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</si>
  <si>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</si>
  <si>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</si>
  <si>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</si>
  <si>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</si>
  <si>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</si>
  <si>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</si>
  <si>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</si>
  <si>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</si>
  <si>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</si>
  <si>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</si>
  <si>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</si>
  <si>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</si>
  <si>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</si>
  <si>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</si>
  <si>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</si>
  <si>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</si>
  <si>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</si>
  <si>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</si>
  <si>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</si>
  <si>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</si>
  <si>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</si>
  <si>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</si>
  <si>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</si>
  <si>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</si>
  <si>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</si>
  <si>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</si>
  <si>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</si>
  <si>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</si>
  <si>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</si>
  <si>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</si>
  <si>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</si>
  <si>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</si>
  <si>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</si>
  <si>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</si>
  <si>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</si>
  <si>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</si>
  <si>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</si>
  <si>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</si>
  <si>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</si>
  <si>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</si>
  <si>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</si>
  <si>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</si>
  <si>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</si>
  <si>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</si>
  <si>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</si>
  <si>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</si>
  <si>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</si>
  <si>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</si>
  <si>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</si>
  <si>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</si>
  <si>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</si>
  <si>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</si>
  <si>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</si>
  <si>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</si>
  <si>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</si>
  <si>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</si>
  <si>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</si>
  <si>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</si>
  <si>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</si>
  <si>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</si>
  <si>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</si>
  <si>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</si>
  <si>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</si>
  <si>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</si>
  <si>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</si>
  <si>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</si>
  <si>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</si>
  <si>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</si>
  <si>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</si>
  <si>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</si>
  <si>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</si>
  <si>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</si>
  <si>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</si>
  <si>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</si>
  <si>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</si>
  <si>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</si>
  <si>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</si>
  <si>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</si>
  <si>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</si>
  <si>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</si>
  <si>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</si>
  <si>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</si>
  <si>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</si>
  <si>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</si>
  <si>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</si>
  <si>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</si>
  <si>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</si>
  <si>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</si>
  <si>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</si>
  <si>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</si>
  <si>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</si>
  <si>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</si>
  <si>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</si>
  <si>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</si>
  <si>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</si>
  <si>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</si>
  <si>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</si>
  <si>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</si>
  <si>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</si>
  <si>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</si>
  <si>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</si>
  <si>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</si>
  <si>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</si>
  <si>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</si>
  <si>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</si>
  <si>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</si>
  <si>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</si>
  <si>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</si>
  <si>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</si>
  <si>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</si>
  <si>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</si>
  <si>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</si>
  <si>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</si>
  <si>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</si>
  <si>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</si>
  <si>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</si>
  <si>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</si>
  <si>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</si>
  <si>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</si>
  <si>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</si>
  <si>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</si>
  <si>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</si>
  <si>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</si>
  <si>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</si>
  <si>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</si>
  <si>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</si>
  <si>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</si>
  <si>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</si>
  <si>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</si>
  <si>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</si>
  <si>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</si>
  <si>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</si>
  <si>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</si>
  <si>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</si>
  <si>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</si>
  <si>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</si>
  <si>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</si>
  <si>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</si>
  <si>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</si>
  <si>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</si>
  <si>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</si>
  <si>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</si>
  <si>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</si>
  <si>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</si>
  <si>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</si>
  <si>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</si>
  <si>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</si>
  <si>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</si>
  <si>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</si>
  <si>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</si>
  <si>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</si>
  <si>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</si>
  <si>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</si>
  <si>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</si>
  <si>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</si>
  <si>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</si>
  <si>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</si>
  <si>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</si>
  <si>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</si>
  <si>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</si>
  <si>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</si>
  <si>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</si>
  <si>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</si>
  <si>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</si>
  <si>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</si>
  <si>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</si>
  <si>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</si>
  <si>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</si>
  <si>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</si>
  <si>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</si>
  <si>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</si>
  <si>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</si>
  <si>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</si>
  <si>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</si>
  <si>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</si>
  <si>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</si>
  <si>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</si>
  <si>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</si>
  <si>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</si>
  <si>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</si>
  <si>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</si>
  <si>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</si>
  <si>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</si>
  <si>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</si>
  <si>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</si>
  <si>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</si>
  <si>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</si>
  <si>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</si>
  <si>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</si>
  <si>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</si>
  <si>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</si>
  <si>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</si>
  <si>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</si>
  <si>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</si>
  <si>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</si>
  <si>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</si>
  <si>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</si>
  <si>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</si>
  <si>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</si>
  <si>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</si>
  <si>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</si>
  <si>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</si>
  <si>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</si>
  <si>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</si>
  <si>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</si>
  <si>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</si>
  <si>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</si>
  <si>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</si>
  <si>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</si>
  <si>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</si>
  <si>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</si>
  <si>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</si>
  <si>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</si>
  <si>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</si>
  <si>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</si>
  <si>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</si>
  <si>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</si>
  <si>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</si>
  <si>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</si>
  <si>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</si>
  <si>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</si>
  <si>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</si>
  <si>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</si>
  <si>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</si>
  <si>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</si>
  <si>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</si>
  <si>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</si>
  <si>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</si>
  <si>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</si>
  <si>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</si>
  <si>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</si>
  <si>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</si>
  <si>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</si>
  <si>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</si>
  <si>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</si>
  <si>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</si>
  <si>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</si>
  <si>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</si>
  <si>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</si>
  <si>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</si>
  <si>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</si>
  <si>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</si>
  <si>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</si>
  <si>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</si>
  <si>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</si>
  <si>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</si>
  <si>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</si>
  <si>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</si>
  <si>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</si>
  <si>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</si>
  <si>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</si>
  <si>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</si>
  <si>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</si>
  <si>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</si>
  <si>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</si>
  <si>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</si>
  <si>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</si>
  <si>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</si>
  <si>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</si>
  <si>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</si>
  <si>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</si>
  <si>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</si>
  <si>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</si>
  <si>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</si>
  <si>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</si>
  <si>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</si>
  <si>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</si>
  <si>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</si>
  <si>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</si>
  <si>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</si>
  <si>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</si>
  <si>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</si>
  <si>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</si>
  <si>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</si>
  <si>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</si>
  <si>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</si>
  <si>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</si>
  <si>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</si>
  <si>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</si>
  <si>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</si>
  <si>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</si>
  <si>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</si>
  <si>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</si>
  <si>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</si>
  <si>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</si>
  <si>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</si>
  <si>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</si>
  <si>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</si>
  <si>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</si>
  <si>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</si>
  <si>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</si>
  <si>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</si>
  <si>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</si>
  <si>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</si>
  <si>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</si>
  <si>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</si>
  <si>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</si>
  <si>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</si>
  <si>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</si>
  <si>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</si>
  <si>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</si>
  <si>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</si>
  <si>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</si>
  <si>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</si>
  <si>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</si>
  <si>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</si>
  <si>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</si>
  <si>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</si>
  <si>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</si>
  <si>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</si>
  <si>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</si>
  <si>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</si>
  <si>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</si>
  <si>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</si>
  <si>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</si>
  <si>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</si>
  <si>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</si>
  <si>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</si>
  <si>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</si>
  <si>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</si>
  <si>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</si>
  <si>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</si>
  <si>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</si>
  <si>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</si>
  <si>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</si>
  <si>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</si>
  <si>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</si>
  <si>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</si>
  <si>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</si>
  <si>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</si>
  <si>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</si>
  <si>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</si>
  <si>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</si>
  <si>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</si>
  <si>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</si>
  <si>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</si>
  <si>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</si>
  <si>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</si>
  <si>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</si>
  <si>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</si>
  <si>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</si>
  <si>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</si>
  <si>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</si>
  <si>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</si>
  <si>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</si>
  <si>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</si>
  <si>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</si>
  <si>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</si>
  <si>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</si>
  <si>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</si>
  <si>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</si>
  <si>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</si>
  <si>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</si>
  <si>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</si>
  <si>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</si>
  <si>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</si>
  <si>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</si>
  <si>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</si>
  <si>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</si>
  <si>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</si>
  <si>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</si>
  <si>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</si>
  <si>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</si>
  <si>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</si>
  <si>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</si>
  <si>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</si>
  <si>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</si>
  <si>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</si>
  <si>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</si>
  <si>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</si>
  <si>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</si>
  <si>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</si>
  <si>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</si>
  <si>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</si>
  <si>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</si>
  <si>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</si>
  <si>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</si>
  <si>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</si>
  <si>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</si>
  <si>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</si>
  <si>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</si>
  <si>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</si>
  <si>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</si>
  <si>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</si>
  <si>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</si>
  <si>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</si>
  <si>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</si>
  <si>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</si>
  <si>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</si>
  <si>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</si>
  <si>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</si>
  <si>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</si>
  <si>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</si>
  <si>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</si>
  <si>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</si>
  <si>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</si>
  <si>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</si>
  <si>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</si>
  <si>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</si>
  <si>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</si>
  <si>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</si>
  <si>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</si>
  <si>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</si>
  <si>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</si>
  <si>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</si>
  <si>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</si>
  <si>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</si>
  <si>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</si>
  <si>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</si>
  <si>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</si>
  <si>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</si>
  <si>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</si>
  <si>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</si>
  <si>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</si>
  <si>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</si>
  <si>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</si>
  <si>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</si>
  <si>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</si>
  <si>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</si>
  <si>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</si>
  <si>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</si>
  <si>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</si>
  <si>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</si>
  <si>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</si>
  <si>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</si>
  <si>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</si>
  <si>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</si>
  <si>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</si>
  <si>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</si>
  <si>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</si>
  <si>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</si>
  <si>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</si>
  <si>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</si>
  <si>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</si>
  <si>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</si>
  <si>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</si>
  <si>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</si>
  <si>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</si>
  <si>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</si>
  <si>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</si>
  <si>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</si>
  <si>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</si>
  <si>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</si>
  <si>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</si>
  <si>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</si>
  <si>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</si>
  <si>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</si>
  <si>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</si>
  <si>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</si>
  <si>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</si>
  <si>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</si>
  <si>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</si>
  <si>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</si>
  <si>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</si>
  <si>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</si>
  <si>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</si>
  <si>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</si>
  <si>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</si>
  <si>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</si>
  <si>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</si>
  <si>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</si>
  <si>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</si>
  <si>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</si>
  <si>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</si>
  <si>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</si>
  <si>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</si>
  <si>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</si>
  <si>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</si>
  <si>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</si>
  <si>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</si>
  <si>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</si>
  <si>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</si>
  <si>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</si>
  <si>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</si>
  <si>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</si>
  <si>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</si>
  <si>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</si>
  <si>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</si>
  <si>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</si>
  <si>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</si>
  <si>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</si>
  <si>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</si>
  <si>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</si>
  <si>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</si>
  <si>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</si>
  <si>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</si>
  <si>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</si>
  <si>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</si>
  <si>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</si>
  <si>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</si>
  <si>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</si>
  <si>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</si>
  <si>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</si>
  <si>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</si>
  <si>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</si>
  <si>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</si>
  <si>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</si>
  <si>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</si>
  <si>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</si>
  <si>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</si>
  <si>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</si>
  <si>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</si>
  <si>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</si>
  <si>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</si>
  <si>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</si>
  <si>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</si>
  <si>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</si>
  <si>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</si>
  <si>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</si>
  <si>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</si>
  <si>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</si>
  <si>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</si>
  <si>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</si>
  <si>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</si>
  <si>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</si>
  <si>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</si>
  <si>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</si>
  <si>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</si>
  <si>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</si>
  <si>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</si>
  <si>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</si>
  <si>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</si>
  <si>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</si>
  <si>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</si>
  <si>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</si>
  <si>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</si>
  <si>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</si>
  <si>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</si>
  <si>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</si>
  <si>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</si>
  <si>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</si>
  <si>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</si>
  <si>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</si>
  <si>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</si>
  <si>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</si>
  <si>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</si>
  <si>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</si>
  <si>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</si>
  <si>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</si>
  <si>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</si>
  <si>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</si>
  <si>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</si>
  <si>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</si>
  <si>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</si>
  <si>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</si>
  <si>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</si>
  <si>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</si>
  <si>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</si>
  <si>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</si>
  <si>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</si>
  <si>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</si>
  <si>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</si>
  <si>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</si>
  <si>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</si>
  <si>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</si>
  <si>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</si>
  <si>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</si>
  <si>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</si>
  <si>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</si>
  <si>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</si>
  <si>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</si>
  <si>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</si>
  <si>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</si>
  <si>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</si>
  <si>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</si>
  <si>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</si>
  <si>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</si>
  <si>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</si>
  <si>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</si>
  <si>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</si>
  <si>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</si>
  <si>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</si>
  <si>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</si>
  <si>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</si>
  <si>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</si>
  <si>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</si>
  <si>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</si>
  <si>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</si>
  <si>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</si>
  <si>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</si>
  <si>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</si>
  <si>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</si>
  <si>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</si>
  <si>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</si>
  <si>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</si>
  <si>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</si>
  <si>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</si>
  <si>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</si>
  <si>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</si>
  <si>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</si>
  <si>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</si>
  <si>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</si>
  <si>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</si>
  <si>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</si>
  <si>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</si>
  <si>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</si>
  <si>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</si>
  <si>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</si>
  <si>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</si>
  <si>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</si>
  <si>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</si>
  <si>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</si>
  <si>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</si>
  <si>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</si>
  <si>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</si>
  <si>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</si>
  <si>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</si>
  <si>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</si>
  <si>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</si>
  <si>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</si>
  <si>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</si>
  <si>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</si>
  <si>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</si>
  <si>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</si>
  <si>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</si>
  <si>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</si>
  <si>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</si>
  <si>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</si>
  <si>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</si>
  <si>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</si>
  <si>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</si>
  <si>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</si>
  <si>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</si>
  <si>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</si>
  <si>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</si>
  <si>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</si>
  <si>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</si>
  <si>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</si>
  <si>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</si>
  <si>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</si>
  <si>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</si>
  <si>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</si>
  <si>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</si>
  <si>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</si>
  <si>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</si>
  <si>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</si>
  <si>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</si>
  <si>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</si>
  <si>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</si>
  <si>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</si>
  <si>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</si>
  <si>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</si>
  <si>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</si>
  <si>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</si>
  <si>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</si>
  <si>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</si>
  <si>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</si>
  <si>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</si>
  <si>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</si>
  <si>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</si>
  <si>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</si>
  <si>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</si>
  <si>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</si>
  <si>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</si>
  <si>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</si>
  <si>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</si>
  <si>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</si>
  <si>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</si>
  <si>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</si>
  <si>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</si>
  <si>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</si>
  <si>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</si>
  <si>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</si>
  <si>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</si>
  <si>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</si>
  <si>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</si>
  <si>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</si>
  <si>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</si>
  <si>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</si>
  <si>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</si>
  <si>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</si>
  <si>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</si>
  <si>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</si>
  <si>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</si>
  <si>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</si>
  <si>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</si>
  <si>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</si>
  <si>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</si>
  <si>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</si>
  <si>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</si>
  <si>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</si>
  <si>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</si>
  <si>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</si>
  <si>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</si>
  <si>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</si>
  <si>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</si>
  <si>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</si>
  <si>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</si>
  <si>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</si>
  <si>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</si>
  <si>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</si>
  <si>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</si>
  <si>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</si>
  <si>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</si>
  <si>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</si>
  <si>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</si>
  <si>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</si>
  <si>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</si>
  <si>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</si>
  <si>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</si>
  <si>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</si>
  <si>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</si>
  <si>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</si>
  <si>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</si>
  <si>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</si>
  <si>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</si>
  <si>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</si>
  <si>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</si>
  <si>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</si>
  <si>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</si>
  <si>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</si>
  <si>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</si>
  <si>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</si>
  <si>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</si>
  <si>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</si>
  <si>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</si>
  <si>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</si>
  <si>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</si>
  <si>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</si>
  <si>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</si>
  <si>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</si>
  <si>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</si>
  <si>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</si>
  <si>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</si>
  <si>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</si>
  <si>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</si>
  <si>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</si>
  <si>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</si>
  <si>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</si>
  <si>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</si>
  <si>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</si>
  <si>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</si>
  <si>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</si>
  <si>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</si>
  <si>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</si>
  <si>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</si>
  <si>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</si>
  <si>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</si>
  <si>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</si>
  <si>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</si>
  <si>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</si>
  <si>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</si>
  <si>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</si>
  <si>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</si>
  <si>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</si>
  <si>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</si>
  <si>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</si>
  <si>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</si>
  <si>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</si>
  <si>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</si>
  <si>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</si>
  <si>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</si>
  <si>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</si>
  <si>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</si>
  <si>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</si>
  <si>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</si>
  <si>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</si>
  <si>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</si>
  <si>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</si>
  <si>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</si>
  <si>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</si>
  <si>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</si>
  <si>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</si>
  <si>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</si>
  <si>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</si>
  <si>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</si>
  <si>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</si>
  <si>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</si>
  <si>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</si>
  <si>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</si>
  <si>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</si>
  <si>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</si>
  <si>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</si>
  <si>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</si>
  <si>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</si>
  <si>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</si>
  <si>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</si>
  <si>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</si>
  <si>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</si>
  <si>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</si>
  <si>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</si>
  <si>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</si>
  <si>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</si>
  <si>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</si>
  <si>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</si>
  <si>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</si>
  <si>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</si>
  <si>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</si>
  <si>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</si>
  <si>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</si>
  <si>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</si>
  <si>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</si>
  <si>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</si>
  <si>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</si>
  <si>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</si>
  <si>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</si>
  <si>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</si>
  <si>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</si>
  <si>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</si>
  <si>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</si>
  <si>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</si>
  <si>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</si>
  <si>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</si>
  <si>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</si>
  <si>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</si>
  <si>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</si>
  <si>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</si>
  <si>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</si>
  <si>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</si>
  <si>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</si>
  <si>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</si>
  <si>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</si>
  <si>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</si>
  <si>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</si>
  <si>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</si>
  <si>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</si>
  <si>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</si>
  <si>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</si>
  <si>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</si>
  <si>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</si>
  <si>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</si>
  <si>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</si>
  <si>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</si>
  <si>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</si>
  <si>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</si>
  <si>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</si>
  <si>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</si>
  <si>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</si>
  <si>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</si>
  <si>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</si>
  <si>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</si>
  <si>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</si>
  <si>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</si>
  <si>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</si>
  <si>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</si>
  <si>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</si>
  <si>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</si>
  <si>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</si>
  <si>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</si>
  <si>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</si>
  <si>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</si>
  <si>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</si>
  <si>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</si>
  <si>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</si>
  <si>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</si>
  <si>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</si>
  <si>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</si>
  <si>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</si>
  <si>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</si>
  <si>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</si>
  <si>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</si>
  <si>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</si>
  <si>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</si>
  <si>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</si>
  <si>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</si>
  <si>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</si>
  <si>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</si>
  <si>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</si>
  <si>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</si>
  <si>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</si>
  <si>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</si>
  <si>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</si>
  <si>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</si>
  <si>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</si>
  <si>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</si>
  <si>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</si>
  <si>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</si>
  <si>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</si>
  <si>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</si>
  <si>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</si>
  <si>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</si>
  <si>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</si>
  <si>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</si>
  <si>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</si>
  <si>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</si>
  <si>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</si>
  <si>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</si>
  <si>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</si>
  <si>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</si>
  <si>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</si>
  <si>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</si>
  <si>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</si>
  <si>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</si>
  <si>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</si>
  <si>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</si>
  <si>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</si>
  <si>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</si>
  <si>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</si>
  <si>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</si>
  <si>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</si>
  <si>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</si>
  <si>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</si>
  <si>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</si>
  <si>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</si>
  <si>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</si>
  <si>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</si>
  <si>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</si>
  <si>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</si>
  <si>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</si>
  <si>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</si>
  <si>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</si>
  <si>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</si>
  <si>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</si>
  <si>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</si>
  <si>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</si>
  <si>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</si>
  <si>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</si>
  <si>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</si>
  <si>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</si>
  <si>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</si>
  <si>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</si>
  <si>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</si>
  <si>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</si>
  <si>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</si>
  <si>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</si>
  <si>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</si>
  <si>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</si>
  <si>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</si>
  <si>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</si>
  <si>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</si>
  <si>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</si>
  <si>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</si>
  <si>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</si>
  <si>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</si>
  <si>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</si>
  <si>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</si>
  <si>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</si>
  <si>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</si>
  <si>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</si>
  <si>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</si>
  <si>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</si>
  <si>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</si>
  <si>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</si>
  <si>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</si>
  <si>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</si>
  <si>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</si>
  <si>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</si>
  <si>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</si>
  <si>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</si>
  <si>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</si>
  <si>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</si>
  <si>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</si>
  <si>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</si>
  <si>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</si>
  <si>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</si>
  <si>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</si>
  <si>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</si>
  <si>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</si>
  <si>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</si>
  <si>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</si>
  <si>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</si>
  <si>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</si>
  <si>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</si>
  <si>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</si>
  <si>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</si>
  <si>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</si>
  <si>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</si>
  <si>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</si>
  <si>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</si>
  <si>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</si>
  <si>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</si>
  <si>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</si>
  <si>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</si>
  <si>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</si>
  <si>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</si>
  <si>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</si>
  <si>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</si>
  <si>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</si>
  <si>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</si>
  <si>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</si>
  <si>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</si>
  <si>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</si>
  <si>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</si>
  <si>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</si>
  <si>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</si>
  <si>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</si>
  <si>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</si>
  <si>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</si>
  <si>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</si>
  <si>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</si>
  <si>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</si>
  <si>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</si>
  <si>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</si>
  <si>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</si>
  <si>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</si>
  <si>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</si>
  <si>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</si>
  <si>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</si>
  <si>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</si>
  <si>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</si>
  <si>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</si>
  <si>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</si>
  <si>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</si>
  <si>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</si>
  <si>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</si>
  <si>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</si>
  <si>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</si>
  <si>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</si>
  <si>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</si>
  <si>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</si>
  <si>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</si>
  <si>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</si>
  <si>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</si>
  <si>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</si>
  <si>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</si>
  <si>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</si>
  <si>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</si>
  <si>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</si>
  <si>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</si>
  <si>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</si>
  <si>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</si>
  <si>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</si>
  <si>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</si>
  <si>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</si>
  <si>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</si>
  <si>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</si>
  <si>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</si>
  <si>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</si>
  <si>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</si>
  <si>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</si>
  <si>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</si>
  <si>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</si>
  <si>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</si>
  <si>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</si>
  <si>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</si>
  <si>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</si>
  <si>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</si>
  <si>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</si>
  <si>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</si>
  <si>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</si>
  <si>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</si>
  <si>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</si>
  <si>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</si>
  <si>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</si>
  <si>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</si>
  <si>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</si>
  <si>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</si>
  <si>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</si>
  <si>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</si>
  <si>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</si>
  <si>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</si>
  <si>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</si>
  <si>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</si>
  <si>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</si>
  <si>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</si>
  <si>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</si>
  <si>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</si>
  <si>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</si>
  <si>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</si>
  <si>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</si>
  <si>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</si>
  <si>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</si>
  <si>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</si>
  <si>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</si>
  <si>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</si>
  <si>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</si>
  <si>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</si>
  <si>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</si>
  <si>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</si>
  <si>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</si>
  <si>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</si>
  <si>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</si>
  <si>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</si>
  <si>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</si>
  <si>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</si>
  <si>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</si>
  <si>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</si>
  <si>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</si>
  <si>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</si>
  <si>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</si>
  <si>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</si>
  <si>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</si>
  <si>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</si>
  <si>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</si>
  <si>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</si>
  <si>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</si>
  <si>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</si>
  <si>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</si>
  <si>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</si>
  <si>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</si>
  <si>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</si>
  <si>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</si>
  <si>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</si>
  <si>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</si>
  <si>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</si>
  <si>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</si>
  <si>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</si>
  <si>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</si>
  <si>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</si>
  <si>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</si>
  <si>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</si>
  <si>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</si>
  <si>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</si>
  <si>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</si>
  <si>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</si>
  <si>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</si>
  <si>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</si>
  <si>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</si>
  <si>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</si>
  <si>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</si>
  <si>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</si>
  <si>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</si>
  <si>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</si>
  <si>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</si>
  <si>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</si>
  <si>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</si>
  <si>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</si>
  <si>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</si>
  <si>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</si>
  <si>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</si>
  <si>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</si>
  <si>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</si>
  <si>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</si>
  <si>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</si>
  <si>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</si>
  <si>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</si>
  <si>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</si>
  <si>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</si>
  <si>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</si>
  <si>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</si>
  <si>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</si>
  <si>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</si>
  <si>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</si>
  <si>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</si>
  <si>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</si>
  <si>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</si>
  <si>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</si>
  <si>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</si>
  <si>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</si>
  <si>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</si>
  <si>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</si>
  <si>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</si>
  <si>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</si>
  <si>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</si>
  <si>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</si>
  <si>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</si>
  <si>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</si>
  <si>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</si>
  <si>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</si>
  <si>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</si>
  <si>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</si>
  <si>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</si>
  <si>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</si>
  <si>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</si>
  <si>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</si>
  <si>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</si>
  <si>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</si>
  <si>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</si>
  <si>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</si>
  <si>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</si>
  <si>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</si>
  <si>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</si>
  <si>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</si>
  <si>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</si>
  <si>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</si>
  <si>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</si>
  <si>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</si>
  <si>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</si>
  <si>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</si>
  <si>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</si>
  <si>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</si>
  <si>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</si>
  <si>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</si>
  <si>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</si>
  <si>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</si>
  <si>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</si>
  <si>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</si>
  <si>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</si>
  <si>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</si>
  <si>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</si>
  <si>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</si>
  <si>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</si>
  <si>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</si>
  <si>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</si>
  <si>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</si>
  <si>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</si>
  <si>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</si>
  <si>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</si>
  <si>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</si>
  <si>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</si>
  <si>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</si>
  <si>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</si>
  <si>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</si>
  <si>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</si>
  <si>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</si>
  <si>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</si>
  <si>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</si>
  <si>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</si>
  <si>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</si>
  <si>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</si>
  <si>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</si>
  <si>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</si>
  <si>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</si>
  <si>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</si>
  <si>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</si>
  <si>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</si>
  <si>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</si>
  <si>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</si>
  <si>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</si>
  <si>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</si>
  <si>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</si>
  <si>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</si>
  <si>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</si>
  <si>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</si>
  <si>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</si>
  <si>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</si>
  <si>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</si>
  <si>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</si>
  <si>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</si>
  <si>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</si>
  <si>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</si>
  <si>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</si>
  <si>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</si>
  <si>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</si>
  <si>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</si>
  <si>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</si>
  <si>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</si>
  <si>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</si>
  <si>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</si>
  <si>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</si>
  <si>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</si>
  <si>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</si>
  <si>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</si>
  <si>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</si>
  <si>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</si>
  <si>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</si>
  <si>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</si>
  <si>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</si>
  <si>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</si>
  <si>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</si>
  <si>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</si>
  <si>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</si>
  <si>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</si>
  <si>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</si>
  <si>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</si>
  <si>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</si>
  <si>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</si>
  <si>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</si>
  <si>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</si>
  <si>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</si>
  <si>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</si>
  <si>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</si>
  <si>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</si>
  <si>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</si>
  <si>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</si>
  <si>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</si>
  <si>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</si>
  <si>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</si>
  <si>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</si>
  <si>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</si>
  <si>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</si>
  <si>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</si>
  <si>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</si>
  <si>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</si>
  <si>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</si>
  <si>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</si>
  <si>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</si>
  <si>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</si>
  <si>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</si>
  <si>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</si>
  <si>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</si>
  <si>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</si>
  <si>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</si>
  <si>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</si>
  <si>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</si>
  <si>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</si>
  <si>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</si>
  <si>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</si>
  <si>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</si>
  <si>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</si>
  <si>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</si>
  <si>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</si>
  <si>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</si>
  <si>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</si>
  <si>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</si>
  <si>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</si>
  <si>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</si>
  <si>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</si>
  <si>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</si>
  <si>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</si>
  <si>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</si>
  <si>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</si>
  <si>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</si>
  <si>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</si>
  <si>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</si>
  <si>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</si>
  <si>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</si>
  <si>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</si>
  <si>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</si>
  <si>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</si>
  <si>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</si>
  <si>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</si>
  <si>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</si>
  <si>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</si>
  <si>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</si>
  <si>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</si>
  <si>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</si>
  <si>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</si>
  <si>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</si>
  <si>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</si>
  <si>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</si>
  <si>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</si>
  <si>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</si>
  <si>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</si>
  <si>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</si>
  <si>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</si>
  <si>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</si>
  <si>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</si>
  <si>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</si>
  <si>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</si>
  <si>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</si>
  <si>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</si>
  <si>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</si>
  <si>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</si>
  <si>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</si>
  <si>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</si>
  <si>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</si>
  <si>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</si>
  <si>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</si>
  <si>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</si>
  <si>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</si>
  <si>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</si>
  <si>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</si>
  <si>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</si>
  <si>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</si>
  <si>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</si>
  <si>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</si>
  <si>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</si>
  <si>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</si>
  <si>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</si>
  <si>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</si>
  <si>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</si>
  <si>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</si>
  <si>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</si>
  <si>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</si>
  <si>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</si>
  <si>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</si>
  <si>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</si>
  <si>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</si>
  <si>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</si>
  <si>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</si>
  <si>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</si>
  <si>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</si>
  <si>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</si>
  <si>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</si>
  <si>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</si>
  <si>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</si>
  <si>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</si>
  <si>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</si>
  <si>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</si>
  <si>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</si>
  <si>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</si>
  <si>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</si>
  <si>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</si>
  <si>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</si>
  <si>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</si>
  <si>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</si>
  <si>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</si>
  <si>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</si>
  <si>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</si>
  <si>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</si>
  <si>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</si>
  <si>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</si>
  <si>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</si>
  <si>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</si>
  <si>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</si>
  <si>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</si>
  <si>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</si>
  <si>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</si>
  <si>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</si>
  <si>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</si>
  <si>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</si>
  <si>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</si>
  <si>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</si>
  <si>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</si>
  <si>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</si>
  <si>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</si>
  <si>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</si>
  <si>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</si>
  <si>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</si>
  <si>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</si>
  <si>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</si>
  <si>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</si>
  <si>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</si>
  <si>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</si>
  <si>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</si>
  <si>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</si>
  <si>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</si>
  <si>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</si>
  <si>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</si>
  <si>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</si>
  <si>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</si>
  <si>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</si>
  <si>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</si>
  <si>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</si>
  <si>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</si>
  <si>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</si>
  <si>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</si>
  <si>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</si>
  <si>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</si>
  <si>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</si>
  <si>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</si>
  <si>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</si>
  <si>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</si>
  <si>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</si>
  <si>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</si>
  <si>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</si>
  <si>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</si>
  <si>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</si>
  <si>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</si>
  <si>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</si>
  <si>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</si>
  <si>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</si>
  <si>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</si>
  <si>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</si>
  <si>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</si>
  <si>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</si>
  <si>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</si>
  <si>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</si>
  <si>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</si>
  <si>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</si>
  <si>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</si>
  <si>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</si>
  <si>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</si>
  <si>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</si>
  <si>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</si>
  <si>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</si>
  <si>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</si>
  <si>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</si>
  <si>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</si>
  <si>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</si>
  <si>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</si>
  <si>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</si>
  <si>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</si>
  <si>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</si>
  <si>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</si>
  <si>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</si>
  <si>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</si>
  <si>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</si>
  <si>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</si>
  <si>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</si>
  <si>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</si>
  <si>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</si>
  <si>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</si>
  <si>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</si>
  <si>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</si>
  <si>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</si>
  <si>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</si>
  <si>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</si>
  <si>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</si>
  <si>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</si>
  <si>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</si>
  <si>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</si>
  <si>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</si>
  <si>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</si>
  <si>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</si>
  <si>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</si>
  <si>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</si>
  <si>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</si>
  <si>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</si>
  <si>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</si>
  <si>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</si>
  <si>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</si>
  <si>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</si>
  <si>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</si>
  <si>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</si>
  <si>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</si>
  <si>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</si>
  <si>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</si>
  <si>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</si>
  <si>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</si>
  <si>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</si>
  <si>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</si>
  <si>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</si>
  <si>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</si>
  <si>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</si>
  <si>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</si>
  <si>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</si>
  <si>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</si>
  <si>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</si>
  <si>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</si>
  <si>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</si>
  <si>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</si>
  <si>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</si>
  <si>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</si>
  <si>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</si>
  <si>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</si>
  <si>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</si>
  <si>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</si>
  <si>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</si>
  <si>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</si>
  <si>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</si>
  <si>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</si>
  <si>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</si>
  <si>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</si>
  <si>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</si>
  <si>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</si>
  <si>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</si>
  <si>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</si>
  <si>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</si>
  <si>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</si>
  <si>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</si>
  <si>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</si>
  <si>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</si>
  <si>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</si>
  <si>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</si>
  <si>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</si>
  <si>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</si>
  <si>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</si>
  <si>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</si>
  <si>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</si>
  <si>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</si>
  <si>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</si>
  <si>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</si>
  <si>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</si>
  <si>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</si>
  <si>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</si>
  <si>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</si>
  <si>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</si>
  <si>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</si>
  <si>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</si>
  <si>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</si>
  <si>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</si>
  <si>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</si>
  <si>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</si>
  <si>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</si>
  <si>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</si>
  <si>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</si>
  <si>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</si>
  <si>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</si>
  <si>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</si>
  <si>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</si>
  <si>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</si>
  <si>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</si>
  <si>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</si>
  <si>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</si>
  <si>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</si>
  <si>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</si>
  <si>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</si>
  <si>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</si>
  <si>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</si>
  <si>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</si>
  <si>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</si>
  <si>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</si>
  <si>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</si>
  <si>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</si>
  <si>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</si>
  <si>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</si>
  <si>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</si>
  <si>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</si>
  <si>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</si>
  <si>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</si>
  <si>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</si>
  <si>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</si>
  <si>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</si>
  <si>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</si>
  <si>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</si>
  <si>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</si>
  <si>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</si>
  <si>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</si>
  <si>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</si>
  <si>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</si>
  <si>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</si>
  <si>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</si>
  <si>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</si>
  <si>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</si>
  <si>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</si>
  <si>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</si>
  <si>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</si>
  <si>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</si>
  <si>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</si>
  <si>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</si>
  <si>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</si>
  <si>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</si>
  <si>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</si>
  <si>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</si>
  <si>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</si>
  <si>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</si>
  <si>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</si>
  <si>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</si>
  <si>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</si>
  <si>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</si>
  <si>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</si>
  <si>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</si>
  <si>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</si>
  <si>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</si>
  <si>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</si>
  <si>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</si>
  <si>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</si>
  <si>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</si>
  <si>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</si>
  <si>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</si>
  <si>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</si>
  <si>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</si>
  <si>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</si>
  <si>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</si>
  <si>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</si>
  <si>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</si>
  <si>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</si>
  <si>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</si>
  <si>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</si>
  <si>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</si>
  <si>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</si>
  <si>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</si>
  <si>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</si>
  <si>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</si>
  <si>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</si>
  <si>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</si>
  <si>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</si>
  <si>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</si>
  <si>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</si>
  <si>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</si>
  <si>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</si>
  <si>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</si>
  <si>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</si>
  <si>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</si>
  <si>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</si>
  <si>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</si>
  <si>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</si>
  <si>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</si>
  <si>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</si>
  <si>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</si>
  <si>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</si>
  <si>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</si>
  <si>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</si>
  <si>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</si>
  <si>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</si>
  <si>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</si>
  <si>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</si>
  <si>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</si>
  <si>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</si>
  <si>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</si>
  <si>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</si>
  <si>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</si>
  <si>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</si>
  <si>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</si>
  <si>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</si>
  <si>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</si>
  <si>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</si>
  <si>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</si>
  <si>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</si>
  <si>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</si>
  <si>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</si>
  <si>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</si>
  <si>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</si>
  <si>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</si>
  <si>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</si>
  <si>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</si>
  <si>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</si>
  <si>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</si>
  <si>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</si>
  <si>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</si>
  <si>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</si>
  <si>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</si>
  <si>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</si>
  <si>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</si>
  <si>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</si>
  <si>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</si>
  <si>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</si>
  <si>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</si>
  <si>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</si>
  <si>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</si>
  <si>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</si>
  <si>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</si>
  <si>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</si>
  <si>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</si>
  <si>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</si>
  <si>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</si>
  <si>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</si>
  <si>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</si>
  <si>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</si>
  <si>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</si>
  <si>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</si>
  <si>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</si>
  <si>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</si>
  <si>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</si>
  <si>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</si>
  <si>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</si>
  <si>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</si>
  <si>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</si>
  <si>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</si>
  <si>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</si>
  <si>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</si>
  <si>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</si>
  <si>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</si>
  <si>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</si>
  <si>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</si>
  <si>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</si>
  <si>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</si>
  <si>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</si>
  <si>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</si>
  <si>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</si>
  <si>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</si>
  <si>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</si>
  <si>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</si>
  <si>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</si>
  <si>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</si>
  <si>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</si>
  <si>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</si>
  <si>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</si>
  <si>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</si>
  <si>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</si>
  <si>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</si>
  <si>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</si>
  <si>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</si>
  <si>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</si>
  <si>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</si>
  <si>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</si>
  <si>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</si>
  <si>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</si>
  <si>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</si>
  <si>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</si>
  <si>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</si>
  <si>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</si>
  <si>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</si>
  <si>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</si>
  <si>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</si>
  <si>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</si>
  <si>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</si>
  <si>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</si>
  <si>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</si>
  <si>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</si>
  <si>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</si>
  <si>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</si>
  <si>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</si>
  <si>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</si>
  <si>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</si>
  <si>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</si>
  <si>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</si>
  <si>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</si>
  <si>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</si>
  <si>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</si>
  <si>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</si>
  <si>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</si>
  <si>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</si>
  <si>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</si>
  <si>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</si>
  <si>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</si>
  <si>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</si>
  <si>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</si>
  <si>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</si>
  <si>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</si>
  <si>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</si>
  <si>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</si>
  <si>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</si>
  <si>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</si>
  <si>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</si>
  <si>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</si>
  <si>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</si>
  <si>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</si>
  <si>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</si>
  <si>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</si>
  <si>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</si>
  <si>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</si>
  <si>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</si>
  <si>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</si>
  <si>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</si>
  <si>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</si>
  <si>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</si>
  <si>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</si>
  <si>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</si>
  <si>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</si>
  <si>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</si>
  <si>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</si>
  <si>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</si>
  <si>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</si>
  <si>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</si>
  <si>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</si>
  <si>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</si>
  <si>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</si>
  <si>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</si>
  <si>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</si>
  <si>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</si>
  <si>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</si>
  <si>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</si>
  <si>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</si>
  <si>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</si>
  <si>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</si>
  <si>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</si>
  <si>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</si>
  <si>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</si>
  <si>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</si>
  <si>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</si>
  <si>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</si>
  <si>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</si>
  <si>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</si>
  <si>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</si>
  <si>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</si>
  <si>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</si>
  <si>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</si>
  <si>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</si>
  <si>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</si>
  <si>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</si>
  <si>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</si>
  <si>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</si>
  <si>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</si>
  <si>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</si>
  <si>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</si>
  <si>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</si>
  <si>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</si>
  <si>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</si>
  <si>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</si>
  <si>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</si>
  <si>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</si>
  <si>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</si>
  <si>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</si>
  <si>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</si>
  <si>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</si>
  <si>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</si>
  <si>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</si>
  <si>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</si>
  <si>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</si>
  <si>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</si>
  <si>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</si>
  <si>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</si>
  <si>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</si>
  <si>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</si>
  <si>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</si>
  <si>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</si>
  <si>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</si>
  <si>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</si>
  <si>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</si>
  <si>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</si>
  <si>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</si>
  <si>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</si>
  <si>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</si>
  <si>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</si>
  <si>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</si>
  <si>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</si>
  <si>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</si>
  <si>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</si>
  <si>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</si>
  <si>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</si>
  <si>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</si>
  <si>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</si>
  <si>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</si>
  <si>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</si>
  <si>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</si>
  <si>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</si>
  <si>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</si>
  <si>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</si>
  <si>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</si>
  <si>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</si>
  <si>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</si>
  <si>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</si>
  <si>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</si>
  <si>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</si>
  <si>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</si>
  <si>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</si>
  <si>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</si>
  <si>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</si>
  <si>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</si>
  <si>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</si>
  <si>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</si>
  <si>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</si>
  <si>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</si>
  <si>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</si>
  <si>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</si>
  <si>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</si>
  <si>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</si>
  <si>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</si>
  <si>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</si>
  <si>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</si>
  <si>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</si>
  <si>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</si>
  <si>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</si>
  <si>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</si>
  <si>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</si>
  <si>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</si>
  <si>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</si>
  <si>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</si>
  <si>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</si>
  <si>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</si>
  <si>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</si>
  <si>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</si>
  <si>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</si>
  <si>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</si>
  <si>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</si>
  <si>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</si>
  <si>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</si>
  <si>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</si>
  <si>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</si>
  <si>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</si>
  <si>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</si>
  <si>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</si>
  <si>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</si>
  <si>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</si>
  <si>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</si>
  <si>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</si>
  <si>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</si>
  <si>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</si>
  <si>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</si>
  <si>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</si>
  <si>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</si>
  <si>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</si>
  <si>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</si>
  <si>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</si>
  <si>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</si>
  <si>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</si>
  <si>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</si>
  <si>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</si>
  <si>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</si>
  <si>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</si>
  <si>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</si>
  <si>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</si>
  <si>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</si>
  <si>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</si>
  <si>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</si>
  <si>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</si>
  <si>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</si>
  <si>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</si>
  <si>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</si>
  <si>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</si>
  <si>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</si>
  <si>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</si>
  <si>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</si>
  <si>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</si>
  <si>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</si>
  <si>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</si>
  <si>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</si>
  <si>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</si>
  <si>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</si>
  <si>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</si>
  <si>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</si>
  <si>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</si>
  <si>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</si>
  <si>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</si>
  <si>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</si>
  <si>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</si>
  <si>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</si>
  <si>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</si>
  <si>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</si>
  <si>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</si>
  <si>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</si>
  <si>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</si>
  <si>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</si>
  <si>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</si>
  <si>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</si>
  <si>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</si>
  <si>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</si>
  <si>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</si>
  <si>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</si>
  <si>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</si>
  <si>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</si>
  <si>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</si>
  <si>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</si>
  <si>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</si>
  <si>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</si>
  <si>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</si>
  <si>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</si>
  <si>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</si>
  <si>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</si>
  <si>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</si>
  <si>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</si>
  <si>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</si>
  <si>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</si>
  <si>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</si>
  <si>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</si>
  <si>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</si>
  <si>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</si>
  <si>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</si>
  <si>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</si>
  <si>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</si>
  <si>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</si>
  <si>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</si>
  <si>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</si>
  <si>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</si>
  <si>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</si>
  <si>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</si>
  <si>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</si>
  <si>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</si>
  <si>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</si>
  <si>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</si>
  <si>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</si>
  <si>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</si>
  <si>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</si>
  <si>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</si>
  <si>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</si>
  <si>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</si>
  <si>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</si>
  <si>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</si>
  <si>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</si>
  <si>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</si>
  <si>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</si>
  <si>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</si>
  <si>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</si>
  <si>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</si>
  <si>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</si>
  <si>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</si>
  <si>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</si>
  <si>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</si>
  <si>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</si>
  <si>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</si>
  <si>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</si>
  <si>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</si>
  <si>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</si>
  <si>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</si>
  <si>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</si>
  <si>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</si>
  <si>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</si>
  <si>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</si>
  <si>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</si>
  <si>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</si>
  <si>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</si>
  <si>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</si>
  <si>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</si>
  <si>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</si>
  <si>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</si>
  <si>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</si>
  <si>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</si>
  <si>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</si>
  <si>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</si>
  <si>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</si>
  <si>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</si>
  <si>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</si>
  <si>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</si>
  <si>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</si>
  <si>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</si>
  <si>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</si>
  <si>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</si>
  <si>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</si>
  <si>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</si>
  <si>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</si>
  <si>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</si>
  <si>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</si>
  <si>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</si>
  <si>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</si>
  <si>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</si>
  <si>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</si>
  <si>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</si>
  <si>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</si>
  <si>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</si>
  <si>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</si>
  <si>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</si>
  <si>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</si>
  <si>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</si>
  <si>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</si>
  <si>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</si>
  <si>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</si>
  <si>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</si>
  <si>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</si>
  <si>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</si>
  <si>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</si>
  <si>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</si>
  <si>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</si>
  <si>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</si>
  <si>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</si>
  <si>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</si>
  <si>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</si>
  <si>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</si>
  <si>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</si>
  <si>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</si>
  <si>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</si>
  <si>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</si>
  <si>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</si>
  <si>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</si>
  <si>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</si>
  <si>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</si>
  <si>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</si>
  <si>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</si>
  <si>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</si>
  <si>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</si>
  <si>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</si>
  <si>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</si>
  <si>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</si>
  <si>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</si>
  <si>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</si>
  <si>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</si>
  <si>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</si>
  <si>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</si>
  <si>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</si>
  <si>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</si>
  <si>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</si>
  <si>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</si>
  <si>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</si>
  <si>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</si>
  <si>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</si>
  <si>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</si>
  <si>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</si>
  <si>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</si>
  <si>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</si>
  <si>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</si>
  <si>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</si>
  <si>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</si>
  <si>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</si>
  <si>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</si>
  <si>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</si>
  <si>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</si>
  <si>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</si>
  <si>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</si>
  <si>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</si>
  <si>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</si>
  <si>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</si>
  <si>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</si>
  <si>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</si>
  <si>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</si>
  <si>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</si>
  <si>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</si>
  <si>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</si>
  <si>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</si>
  <si>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</si>
  <si>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</si>
  <si>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</si>
  <si>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</si>
  <si>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</si>
  <si>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</si>
  <si>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</si>
  <si>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</si>
  <si>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</si>
  <si>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</si>
  <si>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</si>
  <si>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</si>
  <si>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</si>
  <si>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</si>
  <si>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</si>
  <si>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</si>
  <si>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</si>
  <si>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</si>
  <si>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</si>
  <si>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</si>
  <si>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</si>
  <si>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</si>
  <si>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</si>
  <si>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</si>
  <si>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</si>
  <si>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</si>
  <si>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</si>
  <si>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</si>
  <si>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</si>
  <si>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</si>
  <si>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</si>
  <si>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</si>
  <si>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</si>
  <si>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</si>
  <si>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</si>
  <si>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</si>
  <si>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</si>
  <si>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</si>
  <si>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</si>
  <si>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</si>
  <si>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</si>
  <si>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</si>
  <si>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</si>
  <si>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</si>
  <si>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</si>
  <si>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</si>
  <si>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</si>
  <si>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</si>
  <si>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</si>
  <si>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</si>
  <si>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</si>
  <si>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</si>
  <si>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</si>
  <si>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</si>
  <si>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</si>
  <si>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</si>
  <si>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</si>
  <si>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</si>
  <si>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</si>
  <si>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</si>
  <si>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</si>
  <si>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</si>
  <si>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</si>
  <si>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</si>
  <si>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</si>
  <si>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</si>
  <si>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</si>
  <si>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</si>
  <si>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</si>
  <si>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</si>
  <si>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</si>
  <si>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</si>
  <si>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</si>
  <si>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</si>
  <si>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</si>
  <si>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</si>
  <si>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</si>
  <si>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</si>
  <si>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</si>
  <si>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</si>
  <si>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</si>
  <si>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</si>
  <si>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</si>
  <si>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</si>
  <si>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</si>
  <si>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</si>
  <si>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</si>
  <si>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</si>
  <si>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</si>
  <si>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</si>
  <si>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</si>
  <si>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</si>
  <si>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</si>
  <si>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</si>
  <si>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</si>
  <si>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</si>
  <si>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</si>
  <si>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</si>
  <si>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</si>
  <si>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</si>
  <si>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</si>
  <si>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</si>
  <si>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</si>
  <si>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</si>
  <si>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</si>
  <si>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</si>
  <si>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</si>
  <si>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</si>
  <si>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</si>
  <si>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</si>
  <si>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</si>
  <si>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</si>
  <si>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</si>
  <si>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</si>
  <si>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</si>
  <si>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</si>
  <si>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</si>
  <si>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</si>
  <si>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</si>
  <si>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</si>
  <si>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</si>
  <si>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</si>
  <si>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</si>
  <si>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</si>
  <si>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</si>
  <si>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</si>
  <si>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</si>
  <si>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</si>
  <si>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</si>
  <si>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</si>
  <si>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</si>
  <si>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</si>
  <si>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</si>
  <si>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</si>
  <si>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</si>
  <si>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</si>
  <si>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</si>
  <si>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</si>
  <si>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</si>
  <si>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</si>
  <si>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</si>
  <si>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</si>
  <si>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</si>
  <si>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</si>
  <si>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</si>
  <si>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</si>
  <si>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</si>
  <si>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</si>
  <si>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</si>
  <si>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</si>
  <si>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</si>
  <si>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</si>
  <si>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</si>
  <si>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</si>
  <si>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</si>
  <si>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</si>
  <si>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</si>
  <si>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</si>
  <si>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</si>
  <si>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</si>
  <si>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</si>
  <si>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</si>
  <si>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</si>
  <si>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</si>
  <si>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</si>
  <si>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</si>
  <si>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</si>
  <si>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</si>
  <si>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</si>
  <si>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</si>
  <si>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</si>
  <si>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</si>
  <si>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</si>
  <si>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</si>
  <si>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</si>
  <si>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</si>
  <si>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</si>
  <si>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</si>
  <si>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</si>
  <si>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</si>
  <si>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</si>
  <si>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</si>
  <si>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</si>
  <si>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</si>
  <si>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</si>
  <si>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</si>
  <si>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</si>
  <si>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</si>
  <si>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</si>
  <si>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</si>
  <si>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</si>
  <si>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</si>
  <si>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</si>
  <si>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</si>
  <si>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</si>
  <si>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</si>
  <si>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</si>
  <si>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</si>
  <si>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</si>
  <si>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</si>
  <si>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</si>
  <si>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</si>
  <si>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</si>
  <si>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</si>
  <si>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</si>
  <si>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</si>
  <si>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</si>
  <si>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</si>
  <si>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</si>
  <si>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</si>
  <si>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</si>
  <si>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</si>
  <si>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</si>
  <si>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</si>
  <si>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</si>
  <si>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</si>
  <si>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</si>
  <si>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</si>
  <si>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</si>
  <si>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</si>
  <si>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</si>
  <si>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</si>
  <si>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</si>
  <si>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</si>
  <si>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</si>
  <si>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</si>
  <si>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</si>
  <si>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</si>
  <si>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</si>
  <si>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</si>
  <si>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</si>
  <si>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</si>
  <si>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</si>
  <si>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</si>
  <si>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</si>
  <si>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</si>
  <si>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</si>
  <si>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</si>
  <si>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</si>
  <si>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</si>
  <si>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</si>
  <si>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</si>
  <si>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</si>
  <si>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</si>
  <si>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</si>
  <si>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</si>
  <si>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</si>
  <si>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</si>
  <si>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</si>
  <si>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</si>
  <si>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</si>
  <si>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</si>
  <si>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</si>
  <si>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</si>
  <si>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</si>
  <si>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</si>
  <si>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</si>
  <si>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</si>
  <si>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</si>
  <si>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</si>
  <si>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</si>
  <si>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</si>
  <si>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</si>
  <si>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</si>
  <si>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</si>
  <si>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</si>
  <si>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</si>
  <si>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</si>
  <si>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</si>
  <si>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</si>
  <si>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</si>
  <si>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</si>
  <si>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</si>
  <si>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</si>
  <si>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</si>
  <si>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</si>
  <si>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</si>
  <si>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</si>
  <si>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</si>
  <si>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</si>
  <si>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</si>
  <si>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</si>
  <si>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</si>
  <si>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</si>
  <si>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</si>
  <si>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</si>
  <si>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</si>
  <si>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</si>
  <si>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</si>
  <si>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</si>
  <si>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</si>
  <si>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</si>
  <si>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</si>
  <si>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</si>
  <si>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</si>
  <si>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</si>
  <si>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</si>
  <si>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</si>
  <si>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</si>
  <si>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</si>
  <si>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</si>
  <si>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</si>
  <si>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</si>
  <si>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</si>
  <si>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</si>
  <si>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</si>
  <si>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</si>
  <si>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</si>
  <si>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</si>
  <si>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</si>
  <si>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</si>
  <si>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</si>
  <si>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</si>
  <si>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</si>
  <si>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</si>
  <si>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</si>
  <si>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</si>
  <si>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</si>
  <si>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</si>
  <si>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</si>
  <si>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</si>
  <si>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</si>
  <si>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</si>
  <si>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</si>
  <si>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</si>
  <si>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</si>
  <si>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</si>
  <si>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</si>
  <si>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</si>
  <si>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</si>
  <si>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</si>
  <si>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</si>
  <si>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</si>
  <si>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</si>
  <si>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</si>
  <si>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</si>
  <si>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</si>
  <si>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</si>
  <si>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</si>
  <si>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</si>
  <si>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</si>
  <si>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</si>
  <si>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</si>
  <si>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</si>
  <si>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</si>
  <si>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</si>
  <si>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</si>
  <si>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</si>
  <si>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</si>
  <si>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</si>
  <si>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</si>
  <si>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</si>
  <si>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</si>
  <si>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</si>
  <si>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</si>
  <si>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</si>
  <si>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</si>
  <si>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</si>
  <si>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</si>
  <si>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</si>
  <si>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</si>
  <si>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</si>
  <si>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</si>
  <si>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</si>
  <si>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</si>
  <si>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</si>
  <si>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</si>
  <si>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</si>
  <si>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</si>
  <si>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</si>
  <si>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</si>
  <si>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</si>
  <si>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</si>
  <si>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</si>
  <si>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</si>
  <si>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</si>
  <si>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</si>
  <si>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</si>
  <si>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</si>
  <si>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</si>
  <si>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</si>
  <si>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</si>
  <si>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</si>
  <si>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</si>
  <si>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</si>
  <si>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</si>
  <si>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</si>
  <si>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</si>
  <si>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</si>
  <si>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</si>
  <si>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</si>
  <si>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</si>
  <si>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</si>
  <si>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</si>
  <si>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</si>
  <si>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</si>
  <si>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</si>
  <si>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</si>
  <si>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</si>
  <si>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</si>
  <si>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</si>
  <si>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</si>
  <si>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</si>
  <si>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</si>
  <si>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</si>
  <si>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</si>
  <si>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</si>
  <si>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</si>
  <si>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</si>
  <si>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</si>
  <si>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</si>
  <si>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</si>
  <si>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</si>
  <si>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</si>
  <si>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</si>
  <si>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</si>
  <si>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</si>
  <si>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</si>
  <si>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</si>
  <si>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</si>
  <si>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</si>
  <si>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</si>
  <si>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</si>
  <si>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</si>
  <si>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</si>
  <si>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</si>
  <si>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</si>
  <si>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</si>
  <si>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</si>
  <si>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</si>
  <si>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</si>
  <si>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</si>
  <si>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</si>
  <si>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</si>
  <si>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</si>
  <si>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</si>
  <si>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</si>
  <si>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</si>
  <si>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</si>
  <si>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</si>
  <si>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</si>
  <si>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</si>
  <si>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</si>
  <si>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</si>
  <si>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</si>
  <si>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</si>
  <si>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</si>
  <si>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</si>
  <si>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</si>
  <si>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</si>
  <si>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</si>
  <si>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</si>
  <si>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</si>
  <si>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</si>
  <si>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</si>
  <si>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</si>
  <si>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</si>
  <si>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</si>
  <si>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</si>
  <si>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</si>
  <si>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</si>
  <si>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</si>
  <si>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</si>
  <si>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</si>
  <si>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</si>
  <si>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</si>
  <si>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</si>
  <si>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</si>
  <si>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</si>
  <si>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</si>
  <si>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</si>
  <si>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</si>
  <si>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</si>
  <si>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</si>
  <si>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</si>
  <si>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</si>
  <si>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</si>
  <si>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</si>
  <si>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</si>
  <si>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</si>
  <si>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</si>
  <si>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</si>
  <si>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</si>
  <si>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</si>
  <si>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</si>
  <si>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</si>
  <si>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</si>
  <si>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</si>
  <si>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</si>
  <si>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</si>
  <si>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</si>
  <si>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</si>
  <si>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</si>
  <si>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</si>
  <si>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</si>
  <si>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</si>
  <si>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</si>
  <si>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</si>
  <si>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</si>
  <si>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</si>
  <si>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</si>
  <si>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</si>
  <si>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</si>
  <si>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</si>
  <si>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</si>
  <si>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</si>
  <si>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</si>
  <si>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</si>
  <si>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</si>
  <si>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</si>
  <si>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</si>
  <si>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</si>
  <si>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</si>
  <si>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</si>
  <si>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</si>
  <si>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</si>
  <si>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</si>
  <si>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</si>
  <si>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</si>
  <si>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</si>
  <si>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</si>
  <si>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</si>
  <si>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</si>
  <si>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</si>
  <si>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</si>
  <si>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</si>
  <si>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</si>
  <si>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</si>
  <si>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</si>
  <si>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</si>
  <si>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</si>
  <si>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</si>
  <si>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</si>
  <si>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</si>
  <si>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</si>
  <si>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</si>
  <si>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</si>
  <si>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</si>
  <si>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</si>
  <si>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</si>
  <si>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</si>
  <si>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</si>
  <si>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</si>
  <si>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</si>
  <si>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</si>
  <si>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</si>
  <si>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</si>
  <si>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</si>
  <si>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</si>
  <si>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</si>
  <si>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</si>
  <si>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</si>
  <si>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</si>
  <si>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</si>
  <si>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</si>
  <si>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</si>
  <si>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</si>
  <si>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</si>
  <si>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</si>
  <si>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</si>
  <si>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</si>
  <si>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</si>
  <si>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</si>
  <si>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</si>
  <si>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</si>
  <si>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</si>
  <si>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</si>
  <si>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</si>
  <si>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</si>
  <si>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</si>
  <si>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</si>
  <si>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</si>
  <si>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</si>
  <si>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</si>
  <si>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</si>
  <si>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</si>
  <si>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</si>
  <si>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</si>
  <si>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</si>
  <si>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</si>
  <si>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</si>
  <si>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</si>
  <si>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</si>
  <si>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</si>
  <si>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</si>
  <si>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</si>
  <si>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</si>
  <si>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</si>
  <si>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</si>
  <si>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</si>
  <si>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</si>
  <si>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</si>
  <si>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</si>
  <si>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</si>
  <si>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</si>
  <si>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</si>
  <si>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</si>
  <si>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</si>
  <si>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</si>
  <si>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</si>
  <si>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</si>
  <si>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</si>
  <si>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</si>
  <si>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</si>
  <si>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</si>
  <si>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</si>
  <si>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</si>
  <si>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</si>
  <si>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</si>
  <si>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</si>
  <si>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</si>
  <si>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</si>
  <si>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</si>
  <si>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</si>
  <si>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</si>
  <si>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</si>
  <si>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</si>
  <si>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</si>
  <si>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</si>
  <si>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</si>
  <si>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</si>
  <si>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</si>
  <si>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</si>
  <si>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</si>
  <si>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</si>
  <si>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</si>
  <si>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</si>
  <si>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</si>
  <si>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</si>
  <si>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</si>
  <si>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</si>
  <si>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</si>
  <si>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</si>
  <si>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</si>
  <si>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</si>
  <si>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</si>
  <si>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</si>
  <si>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</si>
  <si>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</si>
  <si>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</si>
  <si>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</si>
  <si>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</si>
  <si>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</si>
  <si>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</si>
  <si>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</si>
  <si>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</si>
  <si>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</si>
  <si>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</si>
  <si>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</si>
  <si>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</si>
  <si>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</si>
  <si>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</si>
  <si>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</si>
  <si>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</si>
  <si>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</si>
  <si>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</si>
  <si>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</si>
  <si>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</si>
  <si>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</si>
  <si>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</si>
  <si>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</si>
  <si>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</si>
  <si>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</si>
  <si>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</si>
  <si>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</si>
  <si>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</si>
  <si>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</si>
  <si>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</si>
  <si>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</si>
  <si>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</si>
  <si>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</si>
  <si>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</si>
  <si>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</si>
  <si>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</si>
  <si>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</si>
  <si>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</si>
  <si>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</si>
  <si>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</si>
  <si>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</si>
  <si>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</si>
  <si>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</si>
  <si>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</si>
  <si>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</si>
  <si>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</si>
  <si>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</si>
  <si>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</si>
  <si>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</si>
  <si>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</si>
  <si>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</si>
  <si>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</si>
  <si>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</si>
  <si>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</si>
  <si>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</si>
  <si>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</si>
  <si>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</si>
  <si>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</si>
  <si>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</si>
  <si>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</si>
  <si>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</si>
  <si>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</si>
  <si>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</si>
  <si>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</si>
  <si>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</si>
  <si>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</si>
  <si>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</si>
  <si>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</si>
  <si>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</si>
  <si>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</si>
  <si>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</si>
  <si>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</si>
  <si>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</si>
  <si>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</si>
  <si>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</si>
  <si>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</si>
  <si>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</si>
  <si>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</si>
  <si>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</si>
  <si>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</si>
  <si>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</si>
  <si>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</si>
  <si>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</si>
  <si>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</si>
  <si>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</si>
  <si>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</si>
  <si>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</si>
  <si>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</si>
  <si>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</si>
  <si>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</si>
  <si>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</si>
  <si>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</si>
  <si>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</si>
  <si>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</si>
  <si>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</si>
  <si>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</si>
  <si>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</si>
  <si>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</si>
  <si>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</si>
  <si>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</si>
  <si>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</si>
  <si>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</si>
  <si>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</si>
  <si>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</si>
  <si>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</si>
  <si>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</si>
  <si>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</si>
  <si>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</si>
  <si>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</si>
  <si>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</si>
  <si>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</si>
  <si>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</si>
  <si>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</si>
  <si>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</si>
  <si>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</si>
  <si>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</si>
  <si>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</si>
  <si>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</si>
  <si>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</si>
  <si>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</si>
  <si>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</si>
  <si>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</si>
  <si>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</si>
  <si>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</si>
  <si>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</si>
  <si>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</si>
  <si>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</si>
  <si>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</si>
  <si>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</si>
  <si>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</si>
  <si>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</si>
  <si>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</si>
  <si>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</si>
  <si>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</si>
  <si>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</si>
  <si>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</si>
  <si>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</si>
  <si>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</si>
  <si>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</si>
  <si>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</si>
  <si>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</si>
  <si>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</si>
  <si>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</si>
  <si>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</si>
  <si>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</si>
  <si>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</si>
  <si>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</si>
  <si>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</si>
  <si>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</si>
  <si>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</si>
  <si>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</si>
  <si>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</si>
  <si>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</si>
  <si>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</si>
  <si>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</si>
  <si>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</si>
  <si>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</si>
  <si>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</si>
  <si>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</si>
  <si>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</si>
  <si>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</si>
  <si>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</si>
  <si>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</si>
  <si>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</si>
  <si>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</si>
  <si>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</si>
  <si>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</si>
  <si>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</si>
  <si>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</si>
  <si>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</si>
  <si>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</si>
  <si>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</si>
  <si>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</si>
  <si>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</si>
  <si>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</si>
  <si>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</si>
  <si>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</si>
  <si>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</si>
  <si>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</si>
  <si>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</si>
  <si>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</si>
  <si>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</si>
  <si>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</si>
  <si>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</si>
  <si>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</si>
  <si>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</si>
  <si>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</si>
  <si>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</si>
  <si>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</si>
  <si>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</si>
  <si>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</si>
  <si>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</si>
  <si>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</si>
  <si>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</si>
  <si>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</si>
  <si>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</si>
  <si>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</si>
  <si>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</si>
  <si>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</si>
  <si>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</si>
  <si>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</si>
  <si>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</si>
  <si>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</si>
  <si>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</si>
  <si>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</si>
  <si>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</si>
  <si>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</si>
  <si>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</si>
  <si>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</si>
  <si>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</si>
  <si>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</si>
  <si>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</si>
  <si>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</si>
  <si>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</si>
  <si>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</si>
  <si>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</si>
  <si>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</si>
  <si>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</si>
  <si>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</si>
  <si>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</si>
  <si>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</si>
  <si>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</si>
  <si>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</si>
  <si>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</si>
  <si>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</si>
  <si>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</si>
  <si>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</si>
  <si>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</si>
  <si>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</si>
  <si>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</si>
  <si>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</si>
  <si>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</si>
  <si>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</si>
  <si>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</si>
  <si>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</si>
  <si>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</si>
  <si>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</si>
  <si>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</si>
  <si>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</si>
  <si>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</si>
  <si>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</si>
  <si>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</si>
  <si>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</si>
  <si>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</si>
  <si>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</si>
  <si>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</si>
  <si>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</si>
  <si>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</si>
  <si>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</si>
  <si>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</si>
  <si>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</si>
  <si>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</si>
  <si>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</si>
  <si>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</si>
  <si>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</si>
  <si>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</si>
  <si>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</si>
  <si>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</si>
  <si>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</si>
  <si>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</si>
  <si>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</si>
  <si>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</si>
  <si>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</si>
  <si>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</si>
  <si>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</si>
  <si>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</si>
  <si>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</si>
  <si>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</si>
  <si>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</si>
  <si>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</si>
  <si>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</si>
  <si>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</si>
  <si>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</si>
  <si>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</si>
  <si>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</si>
  <si>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</si>
  <si>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</si>
  <si>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</si>
  <si>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</si>
  <si>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</si>
  <si>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</si>
  <si>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</si>
  <si>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</si>
  <si>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</si>
  <si>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</si>
  <si>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</si>
  <si>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</si>
  <si>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</si>
  <si>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</si>
  <si>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</si>
  <si>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</si>
  <si>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</si>
  <si>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</si>
  <si>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</si>
  <si>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</si>
  <si>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</si>
  <si>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</si>
  <si>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</si>
  <si>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</si>
  <si>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</si>
  <si>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</si>
  <si>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</si>
  <si>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</si>
  <si>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</si>
  <si>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</si>
  <si>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</si>
  <si>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</si>
  <si>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</si>
  <si>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</si>
  <si>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</si>
  <si>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</si>
  <si>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</si>
  <si>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</si>
  <si>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</si>
  <si>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</si>
  <si>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</si>
  <si>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</si>
  <si>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</si>
  <si>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</si>
  <si>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</si>
  <si>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</si>
  <si>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</si>
  <si>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</si>
  <si>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</si>
  <si>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</si>
  <si>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</si>
  <si>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</si>
  <si>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</si>
  <si>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</si>
  <si>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</si>
  <si>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</si>
  <si>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</si>
  <si>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</si>
  <si>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</si>
  <si>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</si>
  <si>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</si>
  <si>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</si>
  <si>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</si>
  <si>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</si>
  <si>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</si>
  <si>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</si>
  <si>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</si>
  <si>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</si>
  <si>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</si>
  <si>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</si>
  <si>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</si>
  <si>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</si>
  <si>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</si>
  <si>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</si>
  <si>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</si>
  <si>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</si>
  <si>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</si>
  <si>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</si>
  <si>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</si>
  <si>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</si>
  <si>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</si>
  <si>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</si>
  <si>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</si>
  <si>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</si>
  <si>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</si>
  <si>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</si>
  <si>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</si>
  <si>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</si>
  <si>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</si>
  <si>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</si>
  <si>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</si>
  <si>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</si>
  <si>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</si>
  <si>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</si>
  <si>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</si>
  <si>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</si>
  <si>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</si>
  <si>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</si>
  <si>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</si>
  <si>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</si>
  <si>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</si>
  <si>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</si>
  <si>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</si>
  <si>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</si>
  <si>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</si>
  <si>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</si>
  <si>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</si>
  <si>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</si>
  <si>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</si>
  <si>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</si>
  <si>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</si>
  <si>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</si>
  <si>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</si>
  <si>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</si>
  <si>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</si>
  <si>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</si>
  <si>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</si>
  <si>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</si>
  <si>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</si>
  <si>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</si>
  <si>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</si>
  <si>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</si>
  <si>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</si>
  <si>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</si>
  <si>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</si>
  <si>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</si>
  <si>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</si>
  <si>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</si>
  <si>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</si>
  <si>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</si>
  <si>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</si>
  <si>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</si>
  <si>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</si>
  <si>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</si>
  <si>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</si>
  <si>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</si>
  <si>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</si>
  <si>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</si>
  <si>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</si>
  <si>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</si>
  <si>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</si>
  <si>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</si>
  <si>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</si>
  <si>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</si>
  <si>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</si>
  <si>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</si>
  <si>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</si>
  <si>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</si>
  <si>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</si>
  <si>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</si>
  <si>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</si>
  <si>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</si>
  <si>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</si>
  <si>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</si>
  <si>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</si>
  <si>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</si>
  <si>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</si>
  <si>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</si>
  <si>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</si>
  <si>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</si>
  <si>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</si>
  <si>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</si>
  <si>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</si>
  <si>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</si>
  <si>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</si>
  <si>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</si>
  <si>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</si>
  <si>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</si>
  <si>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</si>
  <si>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</si>
  <si>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</si>
  <si>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</si>
  <si>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</si>
  <si>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</si>
  <si>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</si>
  <si>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</si>
  <si>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</si>
  <si>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</si>
  <si>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</si>
  <si>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</si>
  <si>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</si>
  <si>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</si>
  <si>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</si>
  <si>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</si>
  <si>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</si>
  <si>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</si>
  <si>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</si>
  <si>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</si>
  <si>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</si>
  <si>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</si>
  <si>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</si>
  <si>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</si>
  <si>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</si>
  <si>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</si>
  <si>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</si>
  <si>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</si>
  <si>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</si>
  <si>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</si>
  <si>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</si>
  <si>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</si>
  <si>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</si>
  <si>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</si>
  <si>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</si>
  <si>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</si>
  <si>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</si>
  <si>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</si>
  <si>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</si>
  <si>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</si>
  <si>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</si>
  <si>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</si>
  <si>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</si>
  <si>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</si>
  <si>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</si>
  <si>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</si>
  <si>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</si>
  <si>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</si>
  <si>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</si>
  <si>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</si>
  <si>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</si>
  <si>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</si>
  <si>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</si>
  <si>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</si>
  <si>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</si>
  <si>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</si>
  <si>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</si>
  <si>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</si>
  <si>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</si>
  <si>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</si>
  <si>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</si>
  <si>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</si>
  <si>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</si>
  <si>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</si>
  <si>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</si>
  <si>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</si>
  <si>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</si>
  <si>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</si>
  <si>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</si>
  <si>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</si>
  <si>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</si>
  <si>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</si>
  <si>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</si>
  <si>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</si>
  <si>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</si>
  <si>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</si>
  <si>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</si>
  <si>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</si>
  <si>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</si>
  <si>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</si>
  <si>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</si>
  <si>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</si>
  <si>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</si>
  <si>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</si>
  <si>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</si>
  <si>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</si>
  <si>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</si>
  <si>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</si>
  <si>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</si>
  <si>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</si>
  <si>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</si>
  <si>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</si>
  <si>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</si>
  <si>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</si>
  <si>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</si>
  <si>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</si>
  <si>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</si>
  <si>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</si>
  <si>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</si>
  <si>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</si>
  <si>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</si>
  <si>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</si>
  <si>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</si>
  <si>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</si>
  <si>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</si>
  <si>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</si>
  <si>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</si>
  <si>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</si>
  <si>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</si>
  <si>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</si>
  <si>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</si>
  <si>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</si>
  <si>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</si>
  <si>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</si>
  <si>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</si>
  <si>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</si>
  <si>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</si>
  <si>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</si>
  <si>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</si>
  <si>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</si>
  <si>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</si>
  <si>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</si>
  <si>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</si>
  <si>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</si>
  <si>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</si>
  <si>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</si>
  <si>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</si>
  <si>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</si>
  <si>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</si>
  <si>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</si>
  <si>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</si>
  <si>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</si>
  <si>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</si>
  <si>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</si>
  <si>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</si>
  <si>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</si>
  <si>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</si>
  <si>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</si>
  <si>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</si>
  <si>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</si>
  <si>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</si>
  <si>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</si>
  <si>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</si>
  <si>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</si>
  <si>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</si>
  <si>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</si>
  <si>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</si>
  <si>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</si>
  <si>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</si>
  <si>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</si>
  <si>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</si>
  <si>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</si>
  <si>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</si>
  <si>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</si>
  <si>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</si>
  <si>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</si>
  <si>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</si>
  <si>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</si>
  <si>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</si>
  <si>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</si>
  <si>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</si>
  <si>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</si>
  <si>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</si>
  <si>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</si>
  <si>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</si>
  <si>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</si>
  <si>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</si>
  <si>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</si>
  <si>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</si>
  <si>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</si>
  <si>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</si>
  <si>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</si>
  <si>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</si>
  <si>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</si>
  <si>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</si>
  <si>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</si>
  <si>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</si>
  <si>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</si>
  <si>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</si>
  <si>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</si>
  <si>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</si>
  <si>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</si>
  <si>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</si>
  <si>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</si>
  <si>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</si>
  <si>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</si>
  <si>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</si>
  <si>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</si>
  <si>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</si>
  <si>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</si>
  <si>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</si>
  <si>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</si>
  <si>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</si>
  <si>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</si>
  <si>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</si>
  <si>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</si>
  <si>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</si>
  <si>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</si>
  <si>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</si>
  <si>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</si>
  <si>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</si>
  <si>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</si>
  <si>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</si>
  <si>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</si>
  <si>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</si>
  <si>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</si>
  <si>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</si>
  <si>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</si>
  <si>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</si>
  <si>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</si>
  <si>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</si>
  <si>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</si>
  <si>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</si>
  <si>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</si>
  <si>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</si>
  <si>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</si>
  <si>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</si>
  <si>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</si>
  <si>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</si>
  <si>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</si>
  <si>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</si>
  <si>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</si>
  <si>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</si>
  <si>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</si>
  <si>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</si>
  <si>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</si>
  <si>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</si>
  <si>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</si>
  <si>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</si>
  <si>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</si>
  <si>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</si>
  <si>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</si>
  <si>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</si>
  <si>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</si>
  <si>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</si>
  <si>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</si>
  <si>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</si>
  <si>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</si>
  <si>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</si>
  <si>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</si>
  <si>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</si>
  <si>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</si>
  <si>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</si>
  <si>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</si>
  <si>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</si>
  <si>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</si>
  <si>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</si>
  <si>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</si>
  <si>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</si>
  <si>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</si>
  <si>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</si>
  <si>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</si>
  <si>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</si>
  <si>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</si>
  <si>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</si>
  <si>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</si>
  <si>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</si>
  <si>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</si>
  <si>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</si>
  <si>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</si>
  <si>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</si>
  <si>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</si>
  <si>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</si>
  <si>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</si>
  <si>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</si>
  <si>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</si>
  <si>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</si>
  <si>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</si>
  <si>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</si>
  <si>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</si>
  <si>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</si>
  <si>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</si>
  <si>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</si>
  <si>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</si>
  <si>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</si>
  <si>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</si>
  <si>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</si>
  <si>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</si>
  <si>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</si>
  <si>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</si>
  <si>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</si>
  <si>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</si>
  <si>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</si>
  <si>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</si>
  <si>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</si>
  <si>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</si>
  <si>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</si>
  <si>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</si>
  <si>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</si>
  <si>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</si>
  <si>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</si>
  <si>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</si>
  <si>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</si>
  <si>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</si>
  <si>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</si>
  <si>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</si>
  <si>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</si>
  <si>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</si>
  <si>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</si>
  <si>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</si>
  <si>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</si>
  <si>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</si>
  <si>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</si>
  <si>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</si>
  <si>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</si>
  <si>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</si>
  <si>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</si>
  <si>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</si>
  <si>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</si>
  <si>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</si>
  <si>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</si>
  <si>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</si>
  <si>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</si>
  <si>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</si>
  <si>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</si>
  <si>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</si>
  <si>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</si>
  <si>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</si>
  <si>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</si>
  <si>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</si>
  <si>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</si>
  <si>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</si>
  <si>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</si>
  <si>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</si>
  <si>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</si>
  <si>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</si>
  <si>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</si>
  <si>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</si>
  <si>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</si>
  <si>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</si>
  <si>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</si>
  <si>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</si>
  <si>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</si>
  <si>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</si>
  <si>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</si>
  <si>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</si>
  <si>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</si>
  <si>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</si>
  <si>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</si>
  <si>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</si>
  <si>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</si>
  <si>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</si>
  <si>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</si>
  <si>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</si>
  <si>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</si>
  <si>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</si>
  <si>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</si>
  <si>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</si>
  <si>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</si>
  <si>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</si>
  <si>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</si>
  <si>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</si>
  <si>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</si>
  <si>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</si>
  <si>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</si>
  <si>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</si>
  <si>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</si>
  <si>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</si>
  <si>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</si>
  <si>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</si>
  <si>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</si>
  <si>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</si>
  <si>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</si>
  <si>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</si>
  <si>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</si>
  <si>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</si>
  <si>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</si>
  <si>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</si>
  <si>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</si>
  <si>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</si>
  <si>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</si>
  <si>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</si>
  <si>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</si>
  <si>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</si>
  <si>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</si>
  <si>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</si>
  <si>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</si>
  <si>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</si>
  <si>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</si>
  <si>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</si>
  <si>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</si>
  <si>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</si>
  <si>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</si>
  <si>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</si>
  <si>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</si>
  <si>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</si>
  <si>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</si>
  <si>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</si>
  <si>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</si>
  <si>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</si>
  <si>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</si>
  <si>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</si>
  <si>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</si>
  <si>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</si>
  <si>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</si>
  <si>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</si>
  <si>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</si>
  <si>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</si>
  <si>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</si>
  <si>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</si>
  <si>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</si>
  <si>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</si>
  <si>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</si>
  <si>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</si>
  <si>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</si>
  <si>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</si>
  <si>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</si>
  <si>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</si>
  <si>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</si>
  <si>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</si>
  <si>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</si>
  <si>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</si>
  <si>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</si>
  <si>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</si>
  <si>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</si>
  <si>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</si>
  <si>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</si>
  <si>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</si>
  <si>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</si>
  <si>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</si>
  <si>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</si>
  <si>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</si>
  <si>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</si>
  <si>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</si>
  <si>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</si>
  <si>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</si>
  <si>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</si>
  <si>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</si>
  <si>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</si>
  <si>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</si>
  <si>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</si>
  <si>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</si>
  <si>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</si>
  <si>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</si>
  <si>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</si>
  <si>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</si>
  <si>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</si>
  <si>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</si>
  <si>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</si>
  <si>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</si>
  <si>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</si>
  <si>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</si>
  <si>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</si>
  <si>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</si>
  <si>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</si>
  <si>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</si>
  <si>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</si>
  <si>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</si>
  <si>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</si>
  <si>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</si>
  <si>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</si>
  <si>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</si>
  <si>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</si>
  <si>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</si>
  <si>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</si>
  <si>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</si>
  <si>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</si>
  <si>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</si>
  <si>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</si>
  <si>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</si>
  <si>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</si>
  <si>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</si>
  <si>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</si>
  <si>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</si>
  <si>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</si>
  <si>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</si>
  <si>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</si>
  <si>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</si>
  <si>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</si>
  <si>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</si>
  <si>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</si>
  <si>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</si>
  <si>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</si>
  <si>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</si>
  <si>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</si>
  <si>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</si>
  <si>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</si>
  <si>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</si>
  <si>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</si>
  <si>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</si>
  <si>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</si>
  <si>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</si>
  <si>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</si>
  <si>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</si>
  <si>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</si>
  <si>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</si>
  <si>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</si>
  <si>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</si>
  <si>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</si>
  <si>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</si>
  <si>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</si>
  <si>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</si>
  <si>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</si>
  <si>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</si>
  <si>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</si>
  <si>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</si>
  <si>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</si>
  <si>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</si>
  <si>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</si>
  <si>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</si>
  <si>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</si>
  <si>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</si>
  <si>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</si>
  <si>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</si>
  <si>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</si>
  <si>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</si>
  <si>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</si>
  <si>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</si>
  <si>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</si>
  <si>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</si>
  <si>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</si>
  <si>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</si>
  <si>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</si>
  <si>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</si>
  <si>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</si>
  <si>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</si>
  <si>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</si>
  <si>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</si>
  <si>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</si>
  <si>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</si>
  <si>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</si>
  <si>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</si>
  <si>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</si>
  <si>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</si>
  <si>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</si>
  <si>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</si>
  <si>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</si>
  <si>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</si>
  <si>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</si>
  <si>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</si>
  <si>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</si>
  <si>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</si>
  <si>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</si>
  <si>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</si>
  <si>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</si>
  <si>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</si>
  <si>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</si>
  <si>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</si>
  <si>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</si>
  <si>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</si>
  <si>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</si>
  <si>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</si>
  <si>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</si>
  <si>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</si>
  <si>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</si>
  <si>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</si>
  <si>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</si>
  <si>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</si>
  <si>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</si>
  <si>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</si>
  <si>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</si>
  <si>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</si>
  <si>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</si>
  <si>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</si>
  <si>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</si>
  <si>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</si>
  <si>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</si>
  <si>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</si>
  <si>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</si>
  <si>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</si>
  <si>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</si>
  <si>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</si>
  <si>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</si>
  <si>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</si>
  <si>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</si>
  <si>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</si>
  <si>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</si>
  <si>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</si>
  <si>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</si>
  <si>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</si>
  <si>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</si>
  <si>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</si>
  <si>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</si>
  <si>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</si>
  <si>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</si>
  <si>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</si>
  <si>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</si>
  <si>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</si>
  <si>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</si>
  <si>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</si>
  <si>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</si>
  <si>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</si>
  <si>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</si>
  <si>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</si>
  <si>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</si>
  <si>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</si>
  <si>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</si>
  <si>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</si>
  <si>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</si>
  <si>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</si>
  <si>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</si>
  <si>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</si>
  <si>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</si>
  <si>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</si>
  <si>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</si>
  <si>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</si>
  <si>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</si>
  <si>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</si>
  <si>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</si>
  <si>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</si>
  <si>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</si>
  <si>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</si>
  <si>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</si>
  <si>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</si>
  <si>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</si>
  <si>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</si>
  <si>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</si>
  <si>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</si>
  <si>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</si>
  <si>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</si>
  <si>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</si>
  <si>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</si>
  <si>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</si>
  <si>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</si>
  <si>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</si>
  <si>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</si>
  <si>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</si>
  <si>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</si>
  <si>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</si>
  <si>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</si>
  <si>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</si>
  <si>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</si>
  <si>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</si>
  <si>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</si>
  <si>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</si>
  <si>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</si>
  <si>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</si>
  <si>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</si>
  <si>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</si>
  <si>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</si>
  <si>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</si>
  <si>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</si>
  <si>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</si>
  <si>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</si>
  <si>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</si>
  <si>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</si>
  <si>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</si>
  <si>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</si>
  <si>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</si>
  <si>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</si>
  <si>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</si>
  <si>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</si>
  <si>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</si>
  <si>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</si>
  <si>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</si>
  <si>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</si>
  <si>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</si>
  <si>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</si>
  <si>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</si>
  <si>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</si>
  <si>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</si>
  <si>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</si>
  <si>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</si>
  <si>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</si>
  <si>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</si>
  <si>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</si>
  <si>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</si>
  <si>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</si>
  <si>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</si>
  <si>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</si>
  <si>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</si>
  <si>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</si>
  <si>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</si>
  <si>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</si>
  <si>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</si>
  <si>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</si>
  <si>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</si>
  <si>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</si>
  <si>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</si>
  <si>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</si>
  <si>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</si>
  <si>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</si>
  <si>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</si>
  <si>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</si>
  <si>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</si>
  <si>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</si>
  <si>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</si>
  <si>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</si>
  <si>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</si>
  <si>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</si>
  <si>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</si>
  <si>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</si>
  <si>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</si>
  <si>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</si>
  <si>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</si>
  <si>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</si>
  <si>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</si>
  <si>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</si>
  <si>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</si>
  <si>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</si>
  <si>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</si>
  <si>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</si>
  <si>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</si>
  <si>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</si>
  <si>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</si>
  <si>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</si>
  <si>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</si>
  <si>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</si>
  <si>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</si>
  <si>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</si>
  <si>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</si>
  <si>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</si>
  <si>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</si>
  <si>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</si>
  <si>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</si>
  <si>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</si>
  <si>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</si>
  <si>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</si>
  <si>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</si>
  <si>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</si>
  <si>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</si>
  <si>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</si>
  <si>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</si>
  <si>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</si>
  <si>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</si>
  <si>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</si>
  <si>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</si>
  <si>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</si>
  <si>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</si>
  <si>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</si>
  <si>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</si>
  <si>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</si>
  <si>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</si>
  <si>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</si>
  <si>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</si>
  <si>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</si>
  <si>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</si>
  <si>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</si>
  <si>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</si>
  <si>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</si>
  <si>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</si>
  <si>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</si>
  <si>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</si>
  <si>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</si>
  <si>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</si>
  <si>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</si>
  <si>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</si>
  <si>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</si>
  <si>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</si>
  <si>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</si>
  <si>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</si>
  <si>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</si>
  <si>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</si>
  <si>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</si>
  <si>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</si>
  <si>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</si>
  <si>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</si>
  <si>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</si>
  <si>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</si>
  <si>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</si>
  <si>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</si>
  <si>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</si>
  <si>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</si>
  <si>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</si>
  <si>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</si>
  <si>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</si>
  <si>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</si>
  <si>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</si>
  <si>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</si>
  <si>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</si>
  <si>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</si>
  <si>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</si>
  <si>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</si>
  <si>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</si>
  <si>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</si>
  <si>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</si>
  <si>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</si>
  <si>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</si>
  <si>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</si>
  <si>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</si>
  <si>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</si>
  <si>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</si>
  <si>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</si>
  <si>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</si>
  <si>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</si>
  <si>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</si>
  <si>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</si>
  <si>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</si>
  <si>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</si>
  <si>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</si>
  <si>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</si>
  <si>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</si>
  <si>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</si>
  <si>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</si>
  <si>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</si>
  <si>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</si>
  <si>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</si>
  <si>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</si>
  <si>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</si>
  <si>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</si>
  <si>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</si>
  <si>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</si>
  <si>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</si>
  <si>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</si>
  <si>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</si>
  <si>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</si>
  <si>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</si>
  <si>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</si>
  <si>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</si>
  <si>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</si>
  <si>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</si>
  <si>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</si>
  <si>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</si>
  <si>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</si>
  <si>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</si>
  <si>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</si>
  <si>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</si>
  <si>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</si>
  <si>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</si>
  <si>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</si>
  <si>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</si>
  <si>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</si>
  <si>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</si>
  <si>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</si>
  <si>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</si>
  <si>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</si>
  <si>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</si>
  <si>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</si>
  <si>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</si>
  <si>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</si>
  <si>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</si>
  <si>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</si>
  <si>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</si>
  <si>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</si>
  <si>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</si>
  <si>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</si>
  <si>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</si>
  <si>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</si>
  <si>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</si>
  <si>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</si>
  <si>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</si>
  <si>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</si>
  <si>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</si>
  <si>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</si>
  <si>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</si>
  <si>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</si>
  <si>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</si>
  <si>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</si>
  <si>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</si>
  <si>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</si>
  <si>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</si>
  <si>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</si>
  <si>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</si>
  <si>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</si>
  <si>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</si>
  <si>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</si>
  <si>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</si>
  <si>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</si>
  <si>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</si>
  <si>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</si>
  <si>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</si>
  <si>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</si>
  <si>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</si>
  <si>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</si>
  <si>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</si>
  <si>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</si>
  <si>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</si>
  <si>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</si>
  <si>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</si>
  <si>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</si>
  <si>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</si>
  <si>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</si>
  <si>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</si>
  <si>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</si>
  <si>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</si>
  <si>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</si>
  <si>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</si>
  <si>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</si>
  <si>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</si>
  <si>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</si>
  <si>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</si>
  <si>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</si>
  <si>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</si>
  <si>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</si>
  <si>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</si>
  <si>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</si>
  <si>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</si>
  <si>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</si>
  <si>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</si>
  <si>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</si>
  <si>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</si>
  <si>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</si>
  <si>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</si>
  <si>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</si>
  <si>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</si>
  <si>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</si>
  <si>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</si>
  <si>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</si>
  <si>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</si>
  <si>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</si>
  <si>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</si>
  <si>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</si>
  <si>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</si>
  <si>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</si>
  <si>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</si>
  <si>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</si>
  <si>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</si>
  <si>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</si>
  <si>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</si>
  <si>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</si>
  <si>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</si>
  <si>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</si>
  <si>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</si>
  <si>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</si>
  <si>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</si>
  <si>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</si>
  <si>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</si>
  <si>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</si>
  <si>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</si>
  <si>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</si>
  <si>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</si>
  <si>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</si>
  <si>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</si>
  <si>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</si>
  <si>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</si>
  <si>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</si>
  <si>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</si>
  <si>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</si>
  <si>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</si>
  <si>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</si>
  <si>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</si>
  <si>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</si>
  <si>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</si>
  <si>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</si>
  <si>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</si>
  <si>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</si>
  <si>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</si>
  <si>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</si>
  <si>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</si>
  <si>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</si>
  <si>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</si>
  <si>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</si>
  <si>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</si>
  <si>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</si>
  <si>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</si>
  <si>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</si>
  <si>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</si>
  <si>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</si>
  <si>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</si>
  <si>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</si>
  <si>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</si>
  <si>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</si>
  <si>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</si>
  <si>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</si>
  <si>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</si>
  <si>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</si>
  <si>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</si>
  <si>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</si>
  <si>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</si>
  <si>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</si>
  <si>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</si>
  <si>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</si>
  <si>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</si>
  <si>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</si>
  <si>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</si>
  <si>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</si>
  <si>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</si>
  <si>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</si>
  <si>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</si>
  <si>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</si>
  <si>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</si>
  <si>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</si>
  <si>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</si>
  <si>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</si>
  <si>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</si>
  <si>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</si>
  <si>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</si>
  <si>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</si>
  <si>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</si>
  <si>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</si>
  <si>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</si>
  <si>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</si>
  <si>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</si>
  <si>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</si>
  <si>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</si>
  <si>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</si>
  <si>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</si>
  <si>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</si>
  <si>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</si>
  <si>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</si>
  <si>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</si>
  <si>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</si>
  <si>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</si>
  <si>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</si>
  <si>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</si>
  <si>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</si>
  <si>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</si>
  <si>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</si>
  <si>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</si>
  <si>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</si>
  <si>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</si>
  <si>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</si>
  <si>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</si>
  <si>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</si>
  <si>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</si>
  <si>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</si>
  <si>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</si>
  <si>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</si>
  <si>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</si>
  <si>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</si>
  <si>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</si>
  <si>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</si>
  <si>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</si>
  <si>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</si>
  <si>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</si>
  <si>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</si>
  <si>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</si>
  <si>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</si>
  <si>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</si>
  <si>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</si>
  <si>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</si>
  <si>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</si>
  <si>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</si>
  <si>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</si>
  <si>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</si>
  <si>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</si>
  <si>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</si>
  <si>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</si>
  <si>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</si>
  <si>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</si>
  <si>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</si>
  <si>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</si>
  <si>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</si>
  <si>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</si>
  <si>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</si>
  <si>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</si>
  <si>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</si>
  <si>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</si>
  <si>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</si>
  <si>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</si>
  <si>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</si>
  <si>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</si>
  <si>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</si>
  <si>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</si>
  <si>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</si>
  <si>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</si>
  <si>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</si>
  <si>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</si>
  <si>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</si>
  <si>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</si>
  <si>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</si>
  <si>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</si>
  <si>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</si>
  <si>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</si>
  <si>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</si>
  <si>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</si>
  <si>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</si>
  <si>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</si>
  <si>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</si>
  <si>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</si>
  <si>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</si>
  <si>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</si>
  <si>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</si>
  <si>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</si>
  <si>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</si>
  <si>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</si>
  <si>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</si>
  <si>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</si>
  <si>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</si>
  <si>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</si>
  <si>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</si>
  <si>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</si>
  <si>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</si>
  <si>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</si>
  <si>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</si>
  <si>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</si>
  <si>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</si>
  <si>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</si>
  <si>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</si>
  <si>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</si>
  <si>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</si>
  <si>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</si>
  <si>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</si>
  <si>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</si>
  <si>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</si>
  <si>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</si>
  <si>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</si>
  <si>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</si>
  <si>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</si>
  <si>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</si>
  <si>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</si>
  <si>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</si>
  <si>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</si>
  <si>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</si>
  <si>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</si>
  <si>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</si>
  <si>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</si>
  <si>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</si>
  <si>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</si>
  <si>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</si>
  <si>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</si>
  <si>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</si>
  <si>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</si>
  <si>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</si>
  <si>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</si>
  <si>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</si>
  <si>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</si>
  <si>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</si>
  <si>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</si>
  <si>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</si>
  <si>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</si>
  <si>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</si>
  <si>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</si>
  <si>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</si>
  <si>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</si>
  <si>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</si>
  <si>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</si>
  <si>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</si>
  <si>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</si>
  <si>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</si>
  <si>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</si>
  <si>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</si>
  <si>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</si>
  <si>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</si>
  <si>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</si>
  <si>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</si>
  <si>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</si>
  <si>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</si>
  <si>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</si>
  <si>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</si>
  <si>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</si>
  <si>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</si>
  <si>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</si>
  <si>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</si>
  <si>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</si>
  <si>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</si>
  <si>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</si>
  <si>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</si>
  <si>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</si>
  <si>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</si>
  <si>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</si>
  <si>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</si>
  <si>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</si>
  <si>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</si>
  <si>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</si>
  <si>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</si>
  <si>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</si>
  <si>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</si>
  <si>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</si>
  <si>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</si>
  <si>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</si>
  <si>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</si>
  <si>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</si>
  <si>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</si>
  <si>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</si>
  <si>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</si>
  <si>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</si>
  <si>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</si>
  <si>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</si>
  <si>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</si>
  <si>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</si>
  <si>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</si>
  <si>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</si>
  <si>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</si>
  <si>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</si>
  <si>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</si>
  <si>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</si>
  <si>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</si>
  <si>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</si>
  <si>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</si>
  <si>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</si>
  <si>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</si>
  <si>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</si>
  <si>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</si>
  <si>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</si>
  <si>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</si>
  <si>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</si>
  <si>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</si>
  <si>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</si>
  <si>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</si>
  <si>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</si>
  <si>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</si>
  <si>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</si>
  <si>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</si>
  <si>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</si>
  <si>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</si>
  <si>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</si>
  <si>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</si>
  <si>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</si>
  <si>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</si>
  <si>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</si>
  <si>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</si>
  <si>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</si>
  <si>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</si>
  <si>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</si>
  <si>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</si>
  <si>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</si>
  <si>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</si>
  <si>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</si>
  <si>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</si>
  <si>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</si>
  <si>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</si>
  <si>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</si>
  <si>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</si>
  <si>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</si>
  <si>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</si>
  <si>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</si>
  <si>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</si>
  <si>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</si>
  <si>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</si>
  <si>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</si>
  <si>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</si>
  <si>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</si>
  <si>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</si>
  <si>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</si>
  <si>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</si>
  <si>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</si>
  <si>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</si>
  <si>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</si>
  <si>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</si>
  <si>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</si>
  <si>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</si>
  <si>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</si>
  <si>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</si>
  <si>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</si>
  <si>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</si>
  <si>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</si>
  <si>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</si>
  <si>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</si>
  <si>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</si>
  <si>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</si>
  <si>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</si>
  <si>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</si>
  <si>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</si>
  <si>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</si>
  <si>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</si>
  <si>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</si>
  <si>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</si>
  <si>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</si>
  <si>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</si>
  <si>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</si>
  <si>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</si>
  <si>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</si>
  <si>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</si>
  <si>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</si>
  <si>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</si>
  <si>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</si>
  <si>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</si>
  <si>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</si>
  <si>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</si>
  <si>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</si>
  <si>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</si>
  <si>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</si>
  <si>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</si>
  <si>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</si>
  <si>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</si>
  <si>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</si>
  <si>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</si>
  <si>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</si>
  <si>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</si>
  <si>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</si>
  <si>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</si>
  <si>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</si>
  <si>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</si>
  <si>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</si>
  <si>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</si>
  <si>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</si>
  <si>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</si>
  <si>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</si>
  <si>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</si>
  <si>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</si>
  <si>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</si>
  <si>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</si>
  <si>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</si>
  <si>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</si>
  <si>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</si>
  <si>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</si>
  <si>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</si>
  <si>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</si>
  <si>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</si>
  <si>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</si>
  <si>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</si>
  <si>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</si>
  <si>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</si>
  <si>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</si>
  <si>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</si>
  <si>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</si>
  <si>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</si>
  <si>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</si>
  <si>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</si>
  <si>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</si>
  <si>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</si>
  <si>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</si>
  <si>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</si>
  <si>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</si>
  <si>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</si>
  <si>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</si>
  <si>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</si>
  <si>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</si>
  <si>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</si>
  <si>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</si>
  <si>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</si>
  <si>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</si>
  <si>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</si>
  <si>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</si>
  <si>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</si>
  <si>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</si>
  <si>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</si>
  <si>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</si>
  <si>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</si>
  <si>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</si>
  <si>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</si>
  <si>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</si>
  <si>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</si>
  <si>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</si>
  <si>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</si>
  <si>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</si>
  <si>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</si>
  <si>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</si>
  <si>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</si>
  <si>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</si>
  <si>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</si>
  <si>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</si>
  <si>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</si>
  <si>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</si>
  <si>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</si>
  <si>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</si>
  <si>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</si>
  <si>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</si>
  <si>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</si>
  <si>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</si>
  <si>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</si>
  <si>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</si>
  <si>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</si>
  <si>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</si>
  <si>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</si>
  <si>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</si>
  <si>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</si>
  <si>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</si>
  <si>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</si>
  <si>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</si>
  <si>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</si>
  <si>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</si>
  <si>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</si>
  <si>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</si>
  <si>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</si>
  <si>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</si>
  <si>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</si>
  <si>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</si>
  <si>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</si>
  <si>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</si>
  <si>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</si>
  <si>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</si>
  <si>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</si>
  <si>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</si>
  <si>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</si>
  <si>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</si>
  <si>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</si>
  <si>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</si>
  <si>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</si>
  <si>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</si>
  <si>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</si>
  <si>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</si>
  <si>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</si>
  <si>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</si>
  <si>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</si>
  <si>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</si>
  <si>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</si>
  <si>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</si>
  <si>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</si>
  <si>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</si>
  <si>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</si>
  <si>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</si>
  <si>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</si>
  <si>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</si>
  <si>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</si>
  <si>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</si>
  <si>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</si>
  <si>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</si>
  <si>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</si>
  <si>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</si>
  <si>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</si>
  <si>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</si>
  <si>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</si>
  <si>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</si>
  <si>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</si>
  <si>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</si>
  <si>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</si>
  <si>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</si>
  <si>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</si>
  <si>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</si>
  <si>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</si>
  <si>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</si>
  <si>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</si>
  <si>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</si>
  <si>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</si>
  <si>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</si>
  <si>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</si>
  <si>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</si>
  <si>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</si>
  <si>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</si>
  <si>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</si>
  <si>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</si>
  <si>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</si>
  <si>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</si>
  <si>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</si>
  <si>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</si>
  <si>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</si>
  <si>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</si>
  <si>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</si>
  <si>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</si>
  <si>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</si>
  <si>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</si>
  <si>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</si>
  <si>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</si>
  <si>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</si>
  <si>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</si>
  <si>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</si>
  <si>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</si>
  <si>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</si>
  <si>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</si>
  <si>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</si>
  <si>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</si>
  <si>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</si>
  <si>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</si>
  <si>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</si>
  <si>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</si>
  <si>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</si>
  <si>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</si>
  <si>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</si>
  <si>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</si>
  <si>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</si>
  <si>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</si>
  <si>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</si>
  <si>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</si>
  <si>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</si>
  <si>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</si>
  <si>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</si>
  <si>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</si>
  <si>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</si>
  <si>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</si>
  <si>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</si>
  <si>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</si>
  <si>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</si>
  <si>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</si>
  <si>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</si>
  <si>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</si>
  <si>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</si>
  <si>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</si>
  <si>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</si>
  <si>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</si>
  <si>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</si>
  <si>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</si>
  <si>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</si>
  <si>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</si>
  <si>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</si>
  <si>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</si>
  <si>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</si>
  <si>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</si>
  <si>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</si>
  <si>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</si>
  <si>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</si>
  <si>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</si>
  <si>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</si>
  <si>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</si>
  <si>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</si>
  <si>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</si>
  <si>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</si>
  <si>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</si>
  <si>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</si>
  <si>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</si>
  <si>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</si>
  <si>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</si>
  <si>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</si>
  <si>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</si>
  <si>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</si>
  <si>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</si>
  <si>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</si>
  <si>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</si>
  <si>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</si>
  <si>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</si>
  <si>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</si>
  <si>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</si>
  <si>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</si>
  <si>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</si>
  <si>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</si>
  <si>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</si>
  <si>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</si>
  <si>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</si>
  <si>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</si>
  <si>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</si>
  <si>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</si>
  <si>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</si>
  <si>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</si>
  <si>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</si>
  <si>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</si>
  <si>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</si>
  <si>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</si>
  <si>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</si>
  <si>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</si>
  <si>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</si>
  <si>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</si>
  <si>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</si>
  <si>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</si>
  <si>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</si>
  <si>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</si>
  <si>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</si>
  <si>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</si>
  <si>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</si>
  <si>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</si>
  <si>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</si>
  <si>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</si>
  <si>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</si>
  <si>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</si>
  <si>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</si>
  <si>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</si>
  <si>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</si>
  <si>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</si>
  <si>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</si>
  <si>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</si>
  <si>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</si>
  <si>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</si>
  <si>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</si>
  <si>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</si>
  <si>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</si>
  <si>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</si>
  <si>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</si>
  <si>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</si>
  <si>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</si>
  <si>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</si>
  <si>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</si>
  <si>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</si>
  <si>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</si>
  <si>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</si>
  <si>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</si>
  <si>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</si>
  <si>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</si>
  <si>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</si>
  <si>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</si>
  <si>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</si>
  <si>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</si>
  <si>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</si>
  <si>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</si>
  <si>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</si>
  <si>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</si>
  <si>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</si>
  <si>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</si>
  <si>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</si>
  <si>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</si>
  <si>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</si>
  <si>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</si>
  <si>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</si>
  <si>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</si>
  <si>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</si>
  <si>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</si>
  <si>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</si>
  <si>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</si>
  <si>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</si>
  <si>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</si>
  <si>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</si>
  <si>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</si>
  <si>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</si>
  <si>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</si>
  <si>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</si>
  <si>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</si>
  <si>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</si>
  <si>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</si>
  <si>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</si>
  <si>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</si>
  <si>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</si>
  <si>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</si>
  <si>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</si>
  <si>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</si>
  <si>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</si>
  <si>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</si>
  <si>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</si>
  <si>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</si>
  <si>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</si>
  <si>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</si>
  <si>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</si>
  <si>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</si>
  <si>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</si>
  <si>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</si>
  <si>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</si>
  <si>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</si>
  <si>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</si>
  <si>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</si>
  <si>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</si>
  <si>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</si>
  <si>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</si>
  <si>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</si>
  <si>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</si>
  <si>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</si>
  <si>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</si>
  <si>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</si>
  <si>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</si>
  <si>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</si>
  <si>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</si>
  <si>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</si>
  <si>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</si>
  <si>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</si>
  <si>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</si>
  <si>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</si>
  <si>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</si>
  <si>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</si>
  <si>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</si>
  <si>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</si>
  <si>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</si>
  <si>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</si>
  <si>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</si>
  <si>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</si>
  <si>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</si>
  <si>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</si>
  <si>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</si>
  <si>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</si>
  <si>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</si>
  <si>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</si>
  <si>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</si>
  <si>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</si>
  <si>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</si>
  <si>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</si>
  <si>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</si>
  <si>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</si>
  <si>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</si>
  <si>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</si>
  <si>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</si>
  <si>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</si>
  <si>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</si>
  <si>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</si>
  <si>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</si>
  <si>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</si>
  <si>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</si>
  <si>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</si>
  <si>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</si>
  <si>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</si>
  <si>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</si>
  <si>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</si>
  <si>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</si>
  <si>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</si>
  <si>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</si>
  <si>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</si>
  <si>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</si>
  <si>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</si>
  <si>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</si>
  <si>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</si>
  <si>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</si>
  <si>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</si>
  <si>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</si>
  <si>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</si>
  <si>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</si>
  <si>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</si>
  <si>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</si>
  <si>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</si>
  <si>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</si>
  <si>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</si>
  <si>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</si>
  <si>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</si>
  <si>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</si>
  <si>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</si>
  <si>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</si>
  <si>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</si>
  <si>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</si>
  <si>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</si>
  <si>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</si>
  <si>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</si>
  <si>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</si>
  <si>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</si>
  <si>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</si>
  <si>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</si>
  <si>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</si>
  <si>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</si>
  <si>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</si>
  <si>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</si>
  <si>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</si>
  <si>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</si>
  <si>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</si>
  <si>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</si>
  <si>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</si>
  <si>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</si>
  <si>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</si>
  <si>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</si>
  <si>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</si>
  <si>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</si>
  <si>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</si>
  <si>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</si>
  <si>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</si>
  <si>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</si>
  <si>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</si>
  <si>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</si>
  <si>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</si>
  <si>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</si>
  <si>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</si>
  <si>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</si>
  <si>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</si>
  <si>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</si>
  <si>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</si>
  <si>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</si>
  <si>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</si>
  <si>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</si>
  <si>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</si>
  <si>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</si>
  <si>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</si>
  <si>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</si>
  <si>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</si>
  <si>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</si>
  <si>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</si>
  <si>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</si>
  <si>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</si>
  <si>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</si>
  <si>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</si>
  <si>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</si>
  <si>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</si>
  <si>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</si>
  <si>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</si>
  <si>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</si>
  <si>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</si>
  <si>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</si>
  <si>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</si>
  <si>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</si>
  <si>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</si>
  <si>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</si>
  <si>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</si>
  <si>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</si>
  <si>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</si>
  <si>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</si>
  <si>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</si>
  <si>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</si>
  <si>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</si>
  <si>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</si>
  <si>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</si>
  <si>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</si>
  <si>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</si>
  <si>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</si>
  <si>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</si>
  <si>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</si>
  <si>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</si>
  <si>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</si>
  <si>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</si>
  <si>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</si>
  <si>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</si>
  <si>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</si>
  <si>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</si>
  <si>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</si>
  <si>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</si>
  <si>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</si>
  <si>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</si>
  <si>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</si>
  <si>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</si>
  <si>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</si>
  <si>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</si>
  <si>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</si>
  <si>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</si>
  <si>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</si>
  <si>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</si>
  <si>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</si>
  <si>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</si>
  <si>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</si>
  <si>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</si>
  <si>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</si>
  <si>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</si>
  <si>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</si>
  <si>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</si>
  <si>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</si>
  <si>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</si>
  <si>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</si>
  <si>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</si>
  <si>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</si>
  <si>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</si>
  <si>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</si>
  <si>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</si>
  <si>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</si>
  <si>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</si>
  <si>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</si>
  <si>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</si>
  <si>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</si>
  <si>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</si>
  <si>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</si>
  <si>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</si>
  <si>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</si>
  <si>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</si>
  <si>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</si>
  <si>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</si>
  <si>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</si>
  <si>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</si>
  <si>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</si>
  <si>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</si>
  <si>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</si>
  <si>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</si>
  <si>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</si>
  <si>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</si>
  <si>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</si>
  <si>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</si>
  <si>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</si>
  <si>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</si>
  <si>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</si>
  <si>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</si>
  <si>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</si>
  <si>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</si>
  <si>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</si>
  <si>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</si>
  <si>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</si>
  <si>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</si>
  <si>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</si>
  <si>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</si>
  <si>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</si>
  <si>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</si>
  <si>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</si>
  <si>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</si>
  <si>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</si>
  <si>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</si>
  <si>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</si>
  <si>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</si>
  <si>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</si>
  <si>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</si>
  <si>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</si>
  <si>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</si>
  <si>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</si>
  <si>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</si>
  <si>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</si>
  <si>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</si>
  <si>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</si>
  <si>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</si>
  <si>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</si>
  <si>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</si>
  <si>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</si>
  <si>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</si>
  <si>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</si>
  <si>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</si>
  <si>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</si>
  <si>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</si>
  <si>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</si>
  <si>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</si>
  <si>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</si>
  <si>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</si>
  <si>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</si>
  <si>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</si>
  <si>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</si>
  <si>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</si>
  <si>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</si>
  <si>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</si>
  <si>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</si>
  <si>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</si>
  <si>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</si>
  <si>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</si>
  <si>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</si>
  <si>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</si>
  <si>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</si>
  <si>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</si>
  <si>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</si>
  <si>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</si>
  <si>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</si>
  <si>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</si>
  <si>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</si>
  <si>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</si>
  <si>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</si>
  <si>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</si>
  <si>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</si>
  <si>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</si>
  <si>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</si>
  <si>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</si>
  <si>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</si>
  <si>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</si>
  <si>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</si>
  <si>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</si>
  <si>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</si>
  <si>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</si>
  <si>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</si>
  <si>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</si>
  <si>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</si>
  <si>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</si>
  <si>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</si>
  <si>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</si>
  <si>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</si>
  <si>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</si>
  <si>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</si>
  <si>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</si>
  <si>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</si>
  <si>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</si>
  <si>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</si>
  <si>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</si>
  <si>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</si>
  <si>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</si>
  <si>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</si>
  <si>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</si>
  <si>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</si>
  <si>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</si>
  <si>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</si>
  <si>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</si>
  <si>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</si>
  <si>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</si>
  <si>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</si>
  <si>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</si>
  <si>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</si>
  <si>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</si>
  <si>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</si>
  <si>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</si>
  <si>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</si>
  <si>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</si>
  <si>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</si>
  <si>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</si>
  <si>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</si>
  <si>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</si>
  <si>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</si>
  <si>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</si>
  <si>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</si>
  <si>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</si>
  <si>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</si>
  <si>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</si>
  <si>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</si>
  <si>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</si>
  <si>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</si>
  <si>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</si>
  <si>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</si>
  <si>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</si>
  <si>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</si>
  <si>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</si>
  <si>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</si>
  <si>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</si>
  <si>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</si>
  <si>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</si>
  <si>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</si>
  <si>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</si>
  <si>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</si>
  <si>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</si>
  <si>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</si>
  <si>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</si>
  <si>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</si>
  <si>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</si>
  <si>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</si>
  <si>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</si>
  <si>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</si>
  <si>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</si>
  <si>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</si>
  <si>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</si>
  <si>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</si>
  <si>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</si>
  <si>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</si>
  <si>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</si>
  <si>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</si>
  <si>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</si>
  <si>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</si>
  <si>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</si>
  <si>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</si>
  <si>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</si>
  <si>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</si>
  <si>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</si>
  <si>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</si>
  <si>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</si>
  <si>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</si>
  <si>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</si>
  <si>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</si>
  <si>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</si>
  <si>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</si>
  <si>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</si>
  <si>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</si>
  <si>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</si>
  <si>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</si>
  <si>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</si>
  <si>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</si>
  <si>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</si>
  <si>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</si>
  <si>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</si>
  <si>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</si>
  <si>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</si>
  <si>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</si>
  <si>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</si>
  <si>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</si>
  <si>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</si>
  <si>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</si>
  <si>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</si>
  <si>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</si>
  <si>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</si>
  <si>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</si>
  <si>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</si>
  <si>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</si>
  <si>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</si>
  <si>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</si>
  <si>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</si>
  <si>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</si>
  <si>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</si>
  <si>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</si>
  <si>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</si>
  <si>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</si>
  <si>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</si>
  <si>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</si>
  <si>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</si>
  <si>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</si>
  <si>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</si>
  <si>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</si>
  <si>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</si>
  <si>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</si>
  <si>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</si>
  <si>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</si>
  <si>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</si>
  <si>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</si>
  <si>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</si>
  <si>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</si>
  <si>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</si>
  <si>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</si>
  <si>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</si>
  <si>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</si>
  <si>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</si>
  <si>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</si>
  <si>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</si>
  <si>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</si>
  <si>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</si>
  <si>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</si>
  <si>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</si>
  <si>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</si>
  <si>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</si>
  <si>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</si>
  <si>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</si>
  <si>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</si>
  <si>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</si>
  <si>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</si>
  <si>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</si>
  <si>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</si>
  <si>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</si>
  <si>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</si>
  <si>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</si>
  <si>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</si>
  <si>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</si>
  <si>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</si>
  <si>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</si>
  <si>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</si>
  <si>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</si>
  <si>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</si>
  <si>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</si>
  <si>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</si>
  <si>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</si>
  <si>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</si>
  <si>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</si>
  <si>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</si>
  <si>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</si>
  <si>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</si>
  <si>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</si>
  <si>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</si>
  <si>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</si>
  <si>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</si>
  <si>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</si>
  <si>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</si>
  <si>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</si>
  <si>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</si>
  <si>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</si>
  <si>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</si>
  <si>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</si>
  <si>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</si>
  <si>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</si>
  <si>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</si>
  <si>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</si>
  <si>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</si>
  <si>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</si>
  <si>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</si>
  <si>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</si>
  <si>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</si>
  <si>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</si>
  <si>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</si>
  <si>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</si>
  <si>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</si>
  <si>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</si>
  <si>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</si>
  <si>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</si>
  <si>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</si>
  <si>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</si>
  <si>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</si>
  <si>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</si>
  <si>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</si>
  <si>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</si>
  <si>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</si>
  <si>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</si>
  <si>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</si>
  <si>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</si>
  <si>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</si>
  <si>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</si>
  <si>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</si>
  <si>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</si>
  <si>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</si>
  <si>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</si>
  <si>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</si>
  <si>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</si>
  <si>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</si>
  <si>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</si>
  <si>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</si>
  <si>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</si>
  <si>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</si>
  <si>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</si>
  <si>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</si>
  <si>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</si>
  <si>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</si>
  <si>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</si>
  <si>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</si>
  <si>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</si>
  <si>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</si>
  <si>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</si>
  <si>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</si>
  <si>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</si>
  <si>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</si>
  <si>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</si>
  <si>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</si>
  <si>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</si>
  <si>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</si>
  <si>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</si>
  <si>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</si>
  <si>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</si>
  <si>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</si>
  <si>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</si>
  <si>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</si>
  <si>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</si>
  <si>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</si>
  <si>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</si>
  <si>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</si>
  <si>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</si>
  <si>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</si>
  <si>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</si>
  <si>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</si>
  <si>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</si>
  <si>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</si>
  <si>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</si>
  <si>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</si>
  <si>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</si>
  <si>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</si>
  <si>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</si>
  <si>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</si>
  <si>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</si>
  <si>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</si>
  <si>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</si>
  <si>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</si>
  <si>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</si>
  <si>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</si>
  <si>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</si>
  <si>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</si>
  <si>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</si>
  <si>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</si>
  <si>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</si>
  <si>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</si>
  <si>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</si>
  <si>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</si>
  <si>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</si>
  <si>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</si>
  <si>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</si>
  <si>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</si>
  <si>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</si>
  <si>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</si>
  <si>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</si>
  <si>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</si>
  <si>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</si>
  <si>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</si>
  <si>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</si>
  <si>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</si>
  <si>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</si>
  <si>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</si>
  <si>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</si>
  <si>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</si>
  <si>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</si>
  <si>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</si>
  <si>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</si>
  <si>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</si>
  <si>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</si>
  <si>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</si>
  <si>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</si>
  <si>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</si>
  <si>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</si>
  <si>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</si>
  <si>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</si>
  <si>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</si>
  <si>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</si>
  <si>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</si>
  <si>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</si>
  <si>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</si>
  <si>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</si>
  <si>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</si>
  <si>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</si>
  <si>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</si>
  <si>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</si>
  <si>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</si>
  <si>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</si>
  <si>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</si>
  <si>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</si>
  <si>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</si>
  <si>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</si>
  <si>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</si>
  <si>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</si>
  <si>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</si>
  <si>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</si>
  <si>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</si>
  <si>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</si>
  <si>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</si>
  <si>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</si>
  <si>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</si>
  <si>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</si>
  <si>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</si>
  <si>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</si>
  <si>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</si>
  <si>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</si>
  <si>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</si>
  <si>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</si>
  <si>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</si>
  <si>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</si>
  <si>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</si>
  <si>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</si>
  <si>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</si>
  <si>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</si>
  <si>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</si>
  <si>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</si>
  <si>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</si>
  <si>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</si>
  <si>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</si>
  <si>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</si>
  <si>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</si>
  <si>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</si>
  <si>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</si>
  <si>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</si>
  <si>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</si>
  <si>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</si>
  <si>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</si>
  <si>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</si>
  <si>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</si>
  <si>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</si>
  <si>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</si>
  <si>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</si>
  <si>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</si>
  <si>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</si>
  <si>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</si>
  <si>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</si>
  <si>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</si>
  <si>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</si>
  <si>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</si>
  <si>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</si>
  <si>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</si>
  <si>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</si>
  <si>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</si>
  <si>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</si>
  <si>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</si>
  <si>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</si>
  <si>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</si>
  <si>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</si>
  <si>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</si>
  <si>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</si>
  <si>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</si>
  <si>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</si>
  <si>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</si>
  <si>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</si>
  <si>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</si>
  <si>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</si>
  <si>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</si>
  <si>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</si>
  <si>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</si>
  <si>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</si>
  <si>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</si>
  <si>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</si>
  <si>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</si>
  <si>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</si>
  <si>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</si>
  <si>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</si>
  <si>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</si>
  <si>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</si>
  <si>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</si>
  <si>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</si>
  <si>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</si>
  <si>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</si>
  <si>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</si>
  <si>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</si>
  <si>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</si>
  <si>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</si>
  <si>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</si>
  <si>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</si>
  <si>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</si>
  <si>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</si>
  <si>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</si>
  <si>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</si>
  <si>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</si>
  <si>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</si>
  <si>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</si>
  <si>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</si>
  <si>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</si>
  <si>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</si>
  <si>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</si>
  <si>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</si>
  <si>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</si>
  <si>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</si>
  <si>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</si>
  <si>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</si>
  <si>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</si>
  <si>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</si>
  <si>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</si>
  <si>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</si>
  <si>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</si>
  <si>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</si>
  <si>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</si>
  <si>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</si>
  <si>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</si>
  <si>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</si>
  <si>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</si>
  <si>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</si>
  <si>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</si>
  <si>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</si>
  <si>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</si>
  <si>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</si>
  <si>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</si>
  <si>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</si>
  <si>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</si>
  <si>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</si>
  <si>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</si>
  <si>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</si>
  <si>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</si>
  <si>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</si>
  <si>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</si>
  <si>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</si>
  <si>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</si>
  <si>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</si>
  <si>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</si>
  <si>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</si>
  <si>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</si>
  <si>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</si>
  <si>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</si>
  <si>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</si>
  <si>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</si>
  <si>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</si>
  <si>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</si>
  <si>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</si>
  <si>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</si>
  <si>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</si>
  <si>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</si>
  <si>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</si>
  <si>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</si>
  <si>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</si>
  <si>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</si>
  <si>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</si>
  <si>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</si>
  <si>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</si>
  <si>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</si>
  <si>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</si>
  <si>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</si>
  <si>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</si>
  <si>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</si>
  <si>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</si>
  <si>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</si>
  <si>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</si>
  <si>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</si>
  <si>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</si>
  <si>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</si>
  <si>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</si>
  <si>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</si>
  <si>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</si>
  <si>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</si>
  <si>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</si>
  <si>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</si>
  <si>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</si>
  <si>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</si>
  <si>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</si>
  <si>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</si>
  <si>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</si>
  <si>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</si>
  <si>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</si>
  <si>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</si>
  <si>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</si>
  <si>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</si>
  <si>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</si>
  <si>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</si>
  <si>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</si>
  <si>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</si>
  <si>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</si>
  <si>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</si>
  <si>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</si>
  <si>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</si>
  <si>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</si>
  <si>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</si>
  <si>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</si>
  <si>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</si>
  <si>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</si>
  <si>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</si>
  <si>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</si>
  <si>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</si>
  <si>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</si>
  <si>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</si>
  <si>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</si>
  <si>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</si>
  <si>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</si>
  <si>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</si>
  <si>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</si>
  <si>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</si>
  <si>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</si>
  <si>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</si>
  <si>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</si>
  <si>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</si>
  <si>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</si>
  <si>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</si>
  <si>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</si>
  <si>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</si>
  <si>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</si>
  <si>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</si>
  <si>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</si>
  <si>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</si>
  <si>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</si>
  <si>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</si>
  <si>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</si>
  <si>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</si>
  <si>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</si>
  <si>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</si>
  <si>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</si>
  <si>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</si>
  <si>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</si>
  <si>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</si>
  <si>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</si>
  <si>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</si>
  <si>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</si>
  <si>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</si>
  <si>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</si>
  <si>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</si>
  <si>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</si>
  <si>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</si>
  <si>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</si>
  <si>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</si>
  <si>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</si>
  <si>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</si>
  <si>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</si>
  <si>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</si>
  <si>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</si>
  <si>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</si>
  <si>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</si>
  <si>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</si>
  <si>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</si>
  <si>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</si>
  <si>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</si>
  <si>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</si>
  <si>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</si>
  <si>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</si>
  <si>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</si>
  <si>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</si>
  <si>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</si>
  <si>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</si>
  <si>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</si>
  <si>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</si>
  <si>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</si>
  <si>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</si>
  <si>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</si>
  <si>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</si>
  <si>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</si>
  <si>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</si>
  <si>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</si>
  <si>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</si>
  <si>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</si>
  <si>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</si>
  <si>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</si>
  <si>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</si>
  <si>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</si>
  <si>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</si>
  <si>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</si>
  <si>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</si>
  <si>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</si>
  <si>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</si>
  <si>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</si>
  <si>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</si>
  <si>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</si>
  <si>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</si>
  <si>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</si>
  <si>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</si>
  <si>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</si>
  <si>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</si>
  <si>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</si>
  <si>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</si>
  <si>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</si>
  <si>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</si>
  <si>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</si>
  <si>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</si>
  <si>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</si>
  <si>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</si>
  <si>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</si>
  <si>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</si>
  <si>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</si>
  <si>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</si>
  <si>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</si>
  <si>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</si>
  <si>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</si>
  <si>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</si>
  <si>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</si>
  <si>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</si>
  <si>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</si>
  <si>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</si>
  <si>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</si>
  <si>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</si>
  <si>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</si>
  <si>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</si>
  <si>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</si>
  <si>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</si>
  <si>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</si>
  <si>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</si>
  <si>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</si>
  <si>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</si>
  <si>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</si>
  <si>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</si>
  <si>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</si>
  <si>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</si>
  <si>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</si>
  <si>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</si>
  <si>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</si>
  <si>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</si>
  <si>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</si>
  <si>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</si>
  <si>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</si>
  <si>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</si>
  <si>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</si>
  <si>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</si>
  <si>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</si>
  <si>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</si>
  <si>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</si>
  <si>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</si>
  <si>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</si>
  <si>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</si>
  <si>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</si>
  <si>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</si>
  <si>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</si>
  <si>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</si>
  <si>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</si>
  <si>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</si>
  <si>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</si>
  <si>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</si>
  <si>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</si>
  <si>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</si>
  <si>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</si>
  <si>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</si>
  <si>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</si>
  <si>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</si>
  <si>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</si>
  <si>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</si>
  <si>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</si>
  <si>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</si>
  <si>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</si>
  <si>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</si>
  <si>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</si>
  <si>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</si>
  <si>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</si>
  <si>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</si>
  <si>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</si>
  <si>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</si>
  <si>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</si>
  <si>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</si>
  <si>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</si>
  <si>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</si>
  <si>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</si>
  <si>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</si>
  <si>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</si>
  <si>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</si>
  <si>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</si>
  <si>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</si>
  <si>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</si>
  <si>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</si>
  <si>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</si>
  <si>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</si>
  <si>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</si>
  <si>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</si>
  <si>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</si>
  <si>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</si>
  <si>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</si>
  <si>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</si>
  <si>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</si>
  <si>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</si>
  <si>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</si>
  <si>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</si>
  <si>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</si>
  <si>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</si>
  <si>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</si>
  <si>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</si>
  <si>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</si>
  <si>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</si>
  <si>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</si>
  <si>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</si>
  <si>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</si>
  <si>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</si>
  <si>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</si>
  <si>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</si>
  <si>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</si>
  <si>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</si>
  <si>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</si>
  <si>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</si>
  <si>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</si>
  <si>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</si>
  <si>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</si>
  <si>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</si>
  <si>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</si>
  <si>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</si>
  <si>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</si>
  <si>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</si>
  <si>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</si>
  <si>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</si>
  <si>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</si>
  <si>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</si>
  <si>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</si>
  <si>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</si>
  <si>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</si>
  <si>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</si>
  <si>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</si>
  <si>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</si>
  <si>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</si>
  <si>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</si>
  <si>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</si>
  <si>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</si>
  <si>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</si>
  <si>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</si>
  <si>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</si>
  <si>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</si>
  <si>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</si>
  <si>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</si>
  <si>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</si>
  <si>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</si>
  <si>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</si>
  <si>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</si>
  <si>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</si>
  <si>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</si>
  <si>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</si>
  <si>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</si>
  <si>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</si>
  <si>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</si>
  <si>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</si>
  <si>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</si>
  <si>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</si>
  <si>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</si>
  <si>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</si>
  <si>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</si>
  <si>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</si>
  <si>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</si>
  <si>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</si>
  <si>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</si>
  <si>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</si>
  <si>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</si>
  <si>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</si>
  <si>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</si>
  <si>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</si>
  <si>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</si>
  <si>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</si>
  <si>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</si>
  <si>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</si>
  <si>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</si>
  <si>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</si>
  <si>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</si>
  <si>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</si>
  <si>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</si>
  <si>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</si>
  <si>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</si>
  <si>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</si>
  <si>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</si>
  <si>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</si>
  <si>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</si>
  <si>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</si>
  <si>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</si>
  <si>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</si>
  <si>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</si>
  <si>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</si>
  <si>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</si>
  <si>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</si>
  <si>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</si>
  <si>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</si>
  <si>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</si>
  <si>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</si>
  <si>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</si>
  <si>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</si>
  <si>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</si>
  <si>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</si>
  <si>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</si>
  <si>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</si>
  <si>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</si>
  <si>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</si>
  <si>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</si>
  <si>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</si>
  <si>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</si>
  <si>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</si>
  <si>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</si>
  <si>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</si>
  <si>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</si>
  <si>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</si>
  <si>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</si>
  <si>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</si>
  <si>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</si>
  <si>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</si>
  <si>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</si>
  <si>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</si>
  <si>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</si>
  <si>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</si>
  <si>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</si>
  <si>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</si>
  <si>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</si>
  <si>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</si>
  <si>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</si>
  <si>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</si>
  <si>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</si>
  <si>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</si>
  <si>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</si>
  <si>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</si>
  <si>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</si>
  <si>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</si>
  <si>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</si>
  <si>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</si>
  <si>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</si>
  <si>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</si>
  <si>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</si>
  <si>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</si>
  <si>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</si>
  <si>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</si>
  <si>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</si>
  <si>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</si>
  <si>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</si>
  <si>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</si>
  <si>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</si>
  <si>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</si>
  <si>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</si>
  <si>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</si>
  <si>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</si>
  <si>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</si>
  <si>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</si>
  <si>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</si>
  <si>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</si>
  <si>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</si>
  <si>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</si>
  <si>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</si>
  <si>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</si>
  <si>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</si>
  <si>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</si>
  <si>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</si>
  <si>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</si>
  <si>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</si>
  <si>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</si>
  <si>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</si>
  <si>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</si>
  <si>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</si>
  <si>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</si>
  <si>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</si>
  <si>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</si>
  <si>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</si>
  <si>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</si>
  <si>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</si>
  <si>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</si>
  <si>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</si>
  <si>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</si>
  <si>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</si>
  <si>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</si>
  <si>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</si>
  <si>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</si>
  <si>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</si>
  <si>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</si>
  <si>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</si>
  <si>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</si>
  <si>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</si>
  <si>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</si>
  <si>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</si>
  <si>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</si>
  <si>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</si>
  <si>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</si>
  <si>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</si>
  <si>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</si>
  <si>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</si>
  <si>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</si>
  <si>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</si>
  <si>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</si>
  <si>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</si>
  <si>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</si>
  <si>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</si>
  <si>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</si>
  <si>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</si>
  <si>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</si>
  <si>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</si>
  <si>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</si>
  <si>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</si>
  <si>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</si>
  <si>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</si>
  <si>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</si>
  <si>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</si>
  <si>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</si>
  <si>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</si>
  <si>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</si>
  <si>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</si>
  <si>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</si>
  <si>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</si>
  <si>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</si>
  <si>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</si>
  <si>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</si>
  <si>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</si>
  <si>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</si>
  <si>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</si>
  <si>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</si>
  <si>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</si>
  <si>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</si>
  <si>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</si>
  <si>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</si>
  <si>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</si>
  <si>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</si>
  <si>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</si>
  <si>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</si>
  <si>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</si>
  <si>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</si>
  <si>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</si>
  <si>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</si>
  <si>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</si>
  <si>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</si>
  <si>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</si>
  <si>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</si>
  <si>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</si>
  <si>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</si>
  <si>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</si>
  <si>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</si>
  <si>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</si>
  <si>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</si>
  <si>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</si>
  <si>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</si>
  <si>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</si>
  <si>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</si>
  <si>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</si>
  <si>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</si>
  <si>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</si>
  <si>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</si>
  <si>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</si>
  <si>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</si>
  <si>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</si>
  <si>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</si>
  <si>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</si>
  <si>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</si>
  <si>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</si>
  <si>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</si>
  <si>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</si>
  <si>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</si>
  <si>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</si>
  <si>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</si>
  <si>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</si>
  <si>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</si>
  <si>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</si>
  <si>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</si>
  <si>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</si>
  <si>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</si>
  <si>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</si>
  <si>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</si>
  <si>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</si>
  <si>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</si>
  <si>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</si>
  <si>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</si>
  <si>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</si>
  <si>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</si>
  <si>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</si>
  <si>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</si>
  <si>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</si>
  <si>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</si>
  <si>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</si>
  <si>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</si>
  <si>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</si>
  <si>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</si>
  <si>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</si>
  <si>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</si>
  <si>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</si>
  <si>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</si>
  <si>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</si>
  <si>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</si>
  <si>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</si>
  <si>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</si>
  <si>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</si>
  <si>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</si>
  <si>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</si>
  <si>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</si>
  <si>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</si>
  <si>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</si>
  <si>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</si>
  <si>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</si>
  <si>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</si>
  <si>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</si>
  <si>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</si>
  <si>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</si>
  <si>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</si>
  <si>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</si>
  <si>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</si>
  <si>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</si>
  <si>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</si>
  <si>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</si>
  <si>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</si>
  <si>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</si>
  <si>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</si>
  <si>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</si>
  <si>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</si>
  <si>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</si>
  <si>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</si>
  <si>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</si>
  <si>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</si>
  <si>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</si>
  <si>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</si>
  <si>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</si>
  <si>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</si>
  <si>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</si>
  <si>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</si>
  <si>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</si>
  <si>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</si>
  <si>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</si>
  <si>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</si>
  <si>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</si>
  <si>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</si>
  <si>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</si>
  <si>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</si>
  <si>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</si>
  <si>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</si>
  <si>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</si>
  <si>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</si>
  <si>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</si>
  <si>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</si>
  <si>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</si>
  <si>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</si>
  <si>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</si>
  <si>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</si>
  <si>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</si>
  <si>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</si>
  <si>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</si>
  <si>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</si>
  <si>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</si>
  <si>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</si>
  <si>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</si>
  <si>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</si>
  <si>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</si>
  <si>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</si>
  <si>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</si>
  <si>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</si>
  <si>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</si>
  <si>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</si>
  <si>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</si>
  <si>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</si>
  <si>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</si>
  <si>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</si>
  <si>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</si>
  <si>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</si>
  <si>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</si>
  <si>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</si>
  <si>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</si>
  <si>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</si>
  <si>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</si>
  <si>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</si>
  <si>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</si>
  <si>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</si>
  <si>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</si>
  <si>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</si>
  <si>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</si>
  <si>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</si>
  <si>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</si>
  <si>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</si>
  <si>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</si>
  <si>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</si>
  <si>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</si>
  <si>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</si>
  <si>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</si>
  <si>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</si>
  <si>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</si>
  <si>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</si>
  <si>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</si>
  <si>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</si>
  <si>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</si>
  <si>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</si>
  <si>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</si>
  <si>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</si>
  <si>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</si>
  <si>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</si>
  <si>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</si>
  <si>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</si>
  <si>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</si>
  <si>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</si>
  <si>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</si>
  <si>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</si>
  <si>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</si>
  <si>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</si>
  <si>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</si>
  <si>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</si>
  <si>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</si>
  <si>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</si>
  <si>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</si>
  <si>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</si>
  <si>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</si>
  <si>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</si>
  <si>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</si>
  <si>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</si>
  <si>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</si>
  <si>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</si>
  <si>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</si>
  <si>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</si>
  <si>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</si>
  <si>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</si>
  <si>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</si>
  <si>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</si>
  <si>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</si>
  <si>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</si>
  <si>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</si>
  <si>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</si>
  <si>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</si>
  <si>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</si>
  <si>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</si>
  <si>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</si>
  <si>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</si>
  <si>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</si>
  <si>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</si>
  <si>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</si>
  <si>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</si>
  <si>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</si>
  <si>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</si>
  <si>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</si>
  <si>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</si>
  <si>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</si>
  <si>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</si>
  <si>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</si>
  <si>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</si>
  <si>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</si>
  <si>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</si>
  <si>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</si>
  <si>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</si>
  <si>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</si>
  <si>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</si>
  <si>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</si>
  <si>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</si>
  <si>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</si>
  <si>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</si>
  <si>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</si>
  <si>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</si>
  <si>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</si>
  <si>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</si>
  <si>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</si>
  <si>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</si>
  <si>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</si>
  <si>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</si>
  <si>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</si>
  <si>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</si>
  <si>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</si>
  <si>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</si>
  <si>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</si>
  <si>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</si>
  <si>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</si>
  <si>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</si>
  <si>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</si>
  <si>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</si>
  <si>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</si>
  <si>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</si>
  <si>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</si>
  <si>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</si>
  <si>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</si>
  <si>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</si>
  <si>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</si>
  <si>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</si>
  <si>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</si>
  <si>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</si>
  <si>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</si>
  <si>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</si>
  <si>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</si>
  <si>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</si>
  <si>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</si>
  <si>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</si>
  <si>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</si>
  <si>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</si>
  <si>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</si>
  <si>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</si>
  <si>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</si>
  <si>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</si>
  <si>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</si>
  <si>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</si>
  <si>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</si>
  <si>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</si>
  <si>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</si>
  <si>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</si>
  <si>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</si>
  <si>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</si>
  <si>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</si>
  <si>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</si>
  <si>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</si>
  <si>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</si>
  <si>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</si>
  <si>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</si>
  <si>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</si>
  <si>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</si>
  <si>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</si>
  <si>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</si>
  <si>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</si>
  <si>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</si>
  <si>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</si>
  <si>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</si>
  <si>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</si>
  <si>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</si>
  <si>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</si>
  <si>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</si>
  <si>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</si>
  <si>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</si>
  <si>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</si>
  <si>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</si>
  <si>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</si>
  <si>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</si>
  <si>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</si>
  <si>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</si>
  <si>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</si>
  <si>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</si>
  <si>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</si>
  <si>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</si>
  <si>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</si>
  <si>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</si>
  <si>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</si>
  <si>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</si>
  <si>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</si>
  <si>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</si>
  <si>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</si>
  <si>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</si>
  <si>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</si>
  <si>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</si>
  <si>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</si>
  <si>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</si>
  <si>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</si>
  <si>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</si>
  <si>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</si>
  <si>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</si>
  <si>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</si>
  <si>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</si>
  <si>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</si>
  <si>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</si>
  <si>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</si>
  <si>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</si>
  <si>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</si>
  <si>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</si>
  <si>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</si>
  <si>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</si>
  <si>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</si>
  <si>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</si>
  <si>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</si>
  <si>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</si>
  <si>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</si>
  <si>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</si>
  <si>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</si>
  <si>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</si>
  <si>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</si>
  <si>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</si>
  <si>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</si>
  <si>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</si>
  <si>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</si>
  <si>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</si>
  <si>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</si>
  <si>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</si>
  <si>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</si>
  <si>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</si>
  <si>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</si>
  <si>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</si>
  <si>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</si>
  <si>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</si>
  <si>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</si>
  <si>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</si>
  <si>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</si>
  <si>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</si>
  <si>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</si>
  <si>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</si>
  <si>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</si>
  <si>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</si>
  <si>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</si>
  <si>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</si>
  <si>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</si>
  <si>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</si>
  <si>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</si>
  <si>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</si>
  <si>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</si>
  <si>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</si>
  <si>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</si>
  <si>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</si>
  <si>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</si>
  <si>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</si>
  <si>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</si>
  <si>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</si>
  <si>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</si>
  <si>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</si>
  <si>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</si>
  <si>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</si>
  <si>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</si>
  <si>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</si>
  <si>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</si>
  <si>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</si>
  <si>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</si>
  <si>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</si>
  <si>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</si>
  <si>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</si>
  <si>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</si>
  <si>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</si>
  <si>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</si>
  <si>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</si>
  <si>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</si>
  <si>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</si>
  <si>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</si>
  <si>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</si>
  <si>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</si>
  <si>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</si>
  <si>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</si>
  <si>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</si>
  <si>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</si>
  <si>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</si>
  <si>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</si>
  <si>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</si>
  <si>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</si>
  <si>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</si>
  <si>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</si>
  <si>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</si>
  <si>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</si>
  <si>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</si>
  <si>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</si>
  <si>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</si>
  <si>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</si>
  <si>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</si>
  <si>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</si>
  <si>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</si>
  <si>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</si>
  <si>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</si>
  <si>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</si>
  <si>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</si>
  <si>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</si>
  <si>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</si>
  <si>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</si>
  <si>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</si>
  <si>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</si>
  <si>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</si>
  <si>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</si>
  <si>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</si>
  <si>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</si>
  <si>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</si>
  <si>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</si>
  <si>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</si>
  <si>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</si>
  <si>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</si>
  <si>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</si>
  <si>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</si>
  <si>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</si>
  <si>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</si>
  <si>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</si>
  <si>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</si>
  <si>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</si>
  <si>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</si>
  <si>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</si>
  <si>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</si>
  <si>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</si>
  <si>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</si>
  <si>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</si>
  <si>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</si>
  <si>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</si>
  <si>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</si>
  <si>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</si>
  <si>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</si>
  <si>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</si>
  <si>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</si>
  <si>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</si>
  <si>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</si>
  <si>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</si>
  <si>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</si>
  <si>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</si>
  <si>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</si>
  <si>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</si>
  <si>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</si>
  <si>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</si>
  <si>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</si>
  <si>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</si>
  <si>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</si>
  <si>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</si>
  <si>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</si>
  <si>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</si>
  <si>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</si>
  <si>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</si>
  <si>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</si>
  <si>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</si>
  <si>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</si>
  <si>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</si>
  <si>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</si>
  <si>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</si>
  <si>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</si>
  <si>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</si>
  <si>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</si>
  <si>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</si>
  <si>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</si>
  <si>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</si>
  <si>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</si>
  <si>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</si>
  <si>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</si>
  <si>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</si>
  <si>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</si>
  <si>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</si>
  <si>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</si>
  <si>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</si>
  <si>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</si>
  <si>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</si>
  <si>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</si>
  <si>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</si>
  <si>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</si>
  <si>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</si>
  <si>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</si>
  <si>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</si>
  <si>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</si>
  <si>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</si>
  <si>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</si>
  <si>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</si>
  <si>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</si>
  <si>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</si>
  <si>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</si>
  <si>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</si>
  <si>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</si>
  <si>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</si>
  <si>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</si>
  <si>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</si>
  <si>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</si>
  <si>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</si>
  <si>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</si>
  <si>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</si>
  <si>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</si>
  <si>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</si>
  <si>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</si>
  <si>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</si>
  <si>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</si>
  <si>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</si>
  <si>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</si>
  <si>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</si>
  <si>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</si>
  <si>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</si>
  <si>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</si>
  <si>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</si>
  <si>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</si>
  <si>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</si>
  <si>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</si>
  <si>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</si>
  <si>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</si>
  <si>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</si>
  <si>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</si>
  <si>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</si>
  <si>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</si>
  <si>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</si>
  <si>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</si>
  <si>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</si>
  <si>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</si>
  <si>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</si>
  <si>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</si>
  <si>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</si>
  <si>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</si>
  <si>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</si>
  <si>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</si>
  <si>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</si>
  <si>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</si>
  <si>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</si>
  <si>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</si>
  <si>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</si>
  <si>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</si>
  <si>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</si>
  <si>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</si>
  <si>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</si>
  <si>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</si>
  <si>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</si>
  <si>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</si>
  <si>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</si>
  <si>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</si>
  <si>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</si>
  <si>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</si>
  <si>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</si>
  <si>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</si>
  <si>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</si>
  <si>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</si>
  <si>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</si>
  <si>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</si>
  <si>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</si>
  <si>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</si>
  <si>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</si>
  <si>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</si>
  <si>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</si>
  <si>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</si>
  <si>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</si>
  <si>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</si>
  <si>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</si>
  <si>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</si>
  <si>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</si>
  <si>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</si>
  <si>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</si>
  <si>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</si>
  <si>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</si>
  <si>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</si>
  <si>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</si>
  <si>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</si>
  <si>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</si>
  <si>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</si>
  <si>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</si>
  <si>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</si>
  <si>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</si>
  <si>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</si>
  <si>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</si>
  <si>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</si>
  <si>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</si>
  <si>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</si>
  <si>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</si>
  <si>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</si>
  <si>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</si>
  <si>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</si>
  <si>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</si>
  <si>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</si>
  <si>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</si>
  <si>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</si>
  <si>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</si>
  <si>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</si>
  <si>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</si>
  <si>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</si>
  <si>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</si>
  <si>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</si>
  <si>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</si>
  <si>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</si>
  <si>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</si>
  <si>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</si>
  <si>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</si>
  <si>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</si>
  <si>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</si>
  <si>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</si>
  <si>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</si>
  <si>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</si>
  <si>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</si>
  <si>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</si>
  <si>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</si>
  <si>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</si>
  <si>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</si>
  <si>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</si>
  <si>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</si>
  <si>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</si>
  <si>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</si>
  <si>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</si>
  <si>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</si>
  <si>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</si>
  <si>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</si>
  <si>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</si>
  <si>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</si>
  <si>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</si>
  <si>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</si>
  <si>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</si>
  <si>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</si>
  <si>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</si>
  <si>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</si>
  <si>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</si>
  <si>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</si>
  <si>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</si>
  <si>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</si>
  <si>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</si>
  <si>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</si>
  <si>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</si>
  <si>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</si>
  <si>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</si>
  <si>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</si>
  <si>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</si>
  <si>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</si>
  <si>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</si>
  <si>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</si>
  <si>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</si>
  <si>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</si>
  <si>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</si>
  <si>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</si>
  <si>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</si>
  <si>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</si>
  <si>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</si>
  <si>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</si>
  <si>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</si>
  <si>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</si>
  <si>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</si>
  <si>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</si>
  <si>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</si>
  <si>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</si>
  <si>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</si>
  <si>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</si>
  <si>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</si>
  <si>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</si>
  <si>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</si>
  <si>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</si>
  <si>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</si>
  <si>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</si>
  <si>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</si>
  <si>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</si>
  <si>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</si>
  <si>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</si>
  <si>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</si>
  <si>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</si>
  <si>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</si>
  <si>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</si>
  <si>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</si>
  <si>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</si>
  <si>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</si>
  <si>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</si>
  <si>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</si>
  <si>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</si>
  <si>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</si>
  <si>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</si>
  <si>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</si>
  <si>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</si>
  <si>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</si>
  <si>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</si>
  <si>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</si>
  <si>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</si>
  <si>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</si>
  <si>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</si>
  <si>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</si>
  <si>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</si>
  <si>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</si>
  <si>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</si>
  <si>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</si>
  <si>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</si>
  <si>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</si>
  <si>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</si>
  <si>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</si>
  <si>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</si>
  <si>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</si>
  <si>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</si>
  <si>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</si>
  <si>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</si>
  <si>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</si>
  <si>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</si>
  <si>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</si>
  <si>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</si>
  <si>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</si>
  <si>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</si>
  <si>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</si>
  <si>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</si>
  <si>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</si>
  <si>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</si>
  <si>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</si>
  <si>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</si>
  <si>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</si>
  <si>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</si>
  <si>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</si>
  <si>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</si>
  <si>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</si>
  <si>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</si>
  <si>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</si>
  <si>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</si>
  <si>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</si>
  <si>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</si>
  <si>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</si>
  <si>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</si>
  <si>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</si>
  <si>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</si>
  <si>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</si>
  <si>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</si>
  <si>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</si>
  <si>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</si>
  <si>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</si>
  <si>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</si>
  <si>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</si>
  <si>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</si>
  <si>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</si>
  <si>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</si>
  <si>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</si>
  <si>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</si>
  <si>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</si>
  <si>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</si>
  <si>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</si>
  <si>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</si>
  <si>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</si>
  <si>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</si>
  <si>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</si>
  <si>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</si>
  <si>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</si>
  <si>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</si>
  <si>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</si>
  <si>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</si>
  <si>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</si>
  <si>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</si>
  <si>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</si>
  <si>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</si>
  <si>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</si>
  <si>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</si>
  <si>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</si>
  <si>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</si>
  <si>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</si>
  <si>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</si>
  <si>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</si>
  <si>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</si>
  <si>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</si>
  <si>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</si>
  <si>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</si>
  <si>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</si>
  <si>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</si>
  <si>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</si>
  <si>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</si>
  <si>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</si>
  <si>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</si>
  <si>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</si>
  <si>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</si>
  <si>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</si>
  <si>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</si>
  <si>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</si>
  <si>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</si>
  <si>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</si>
  <si>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</si>
  <si>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</si>
  <si>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</si>
  <si>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</si>
  <si>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</si>
  <si>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</si>
  <si>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</si>
  <si>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</si>
  <si>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</si>
  <si>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</si>
  <si>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</si>
  <si>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</si>
  <si>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</si>
  <si>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</si>
  <si>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</si>
  <si>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</si>
  <si>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</si>
  <si>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</si>
  <si>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</si>
  <si>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</si>
  <si>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</si>
  <si>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</si>
  <si>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</si>
  <si>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</si>
  <si>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</si>
  <si>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</si>
  <si>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</si>
  <si>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</si>
  <si>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</si>
  <si>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</si>
  <si>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</si>
  <si>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</si>
  <si>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</si>
  <si>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</si>
  <si>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</si>
  <si>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</si>
  <si>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</si>
  <si>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</si>
  <si>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</si>
  <si>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</si>
  <si>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</si>
  <si>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</si>
  <si>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</si>
  <si>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</si>
  <si>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</si>
  <si>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</si>
  <si>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</si>
  <si>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</si>
  <si>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</si>
  <si>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</si>
  <si>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</si>
  <si>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</si>
  <si>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</si>
  <si>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</si>
  <si>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</si>
  <si>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</si>
  <si>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</si>
  <si>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</si>
  <si>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</si>
  <si>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</si>
  <si>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</si>
  <si>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</si>
  <si>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</si>
  <si>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</si>
  <si>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</si>
  <si>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</si>
  <si>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</si>
  <si>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</si>
  <si>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</si>
  <si>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</si>
  <si>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</si>
  <si>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</si>
  <si>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</si>
  <si>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</si>
  <si>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</si>
  <si>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</si>
  <si>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</si>
  <si>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</si>
  <si>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</si>
  <si>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</si>
  <si>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</si>
  <si>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</si>
  <si>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</si>
  <si>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</si>
  <si>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</si>
  <si>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</si>
  <si>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</si>
  <si>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</si>
  <si>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</si>
  <si>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</si>
  <si>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</si>
  <si>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</si>
  <si>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</si>
  <si>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</si>
  <si>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</si>
  <si>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</si>
  <si>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</si>
  <si>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</si>
  <si>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</si>
  <si>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</si>
  <si>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</si>
  <si>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</si>
  <si>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</si>
  <si>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</si>
  <si>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</si>
  <si>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</si>
  <si>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</si>
  <si>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</si>
  <si>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</si>
  <si>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</si>
  <si>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</si>
  <si>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</si>
  <si>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</si>
  <si>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</si>
  <si>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</si>
  <si>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</si>
  <si>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</si>
  <si>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</si>
  <si>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</si>
  <si>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</si>
  <si>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</si>
  <si>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</si>
  <si>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</si>
  <si>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</si>
  <si>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</si>
  <si>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</si>
  <si>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</si>
  <si>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</si>
  <si>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</si>
  <si>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</si>
  <si>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</si>
  <si>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</si>
  <si>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</si>
  <si>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</si>
  <si>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</si>
  <si>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</si>
  <si>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</si>
  <si>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</si>
  <si>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</si>
  <si>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</si>
  <si>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</si>
  <si>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</si>
  <si>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</si>
  <si>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</si>
  <si>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</si>
  <si>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</si>
  <si>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</si>
  <si>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</si>
  <si>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</si>
  <si>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</si>
  <si>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</si>
  <si>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</si>
  <si>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</si>
  <si>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</si>
  <si>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</si>
  <si>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</si>
  <si>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</si>
  <si>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</si>
  <si>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</si>
  <si>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</si>
  <si>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</si>
  <si>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</si>
  <si>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</si>
  <si>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</si>
  <si>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</si>
  <si>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</si>
  <si>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</si>
  <si>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</si>
  <si>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</si>
  <si>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</si>
  <si>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</si>
  <si>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</si>
  <si>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</si>
  <si>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</si>
  <si>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</si>
  <si>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</si>
  <si>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</si>
  <si>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</si>
  <si>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</si>
  <si>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</si>
  <si>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</si>
  <si>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</si>
  <si>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</si>
  <si>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</si>
  <si>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</si>
  <si>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</si>
  <si>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</si>
  <si>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</si>
  <si>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</si>
  <si>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</si>
  <si>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</si>
  <si>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</si>
  <si>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</si>
  <si>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</si>
  <si>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</si>
  <si>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</si>
  <si>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</si>
  <si>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</si>
  <si>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</si>
  <si>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</si>
  <si>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</si>
  <si>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</si>
  <si>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</si>
  <si>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</si>
  <si>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</si>
  <si>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</si>
  <si>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</si>
  <si>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</si>
  <si>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</si>
  <si>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</si>
  <si>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</si>
  <si>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</si>
  <si>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</si>
  <si>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</si>
  <si>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</si>
  <si>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</si>
  <si>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</si>
  <si>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</si>
  <si>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</si>
  <si>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</si>
  <si>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</si>
  <si>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</si>
  <si>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</si>
  <si>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</si>
  <si>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</si>
  <si>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</si>
  <si>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</si>
  <si>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</si>
  <si>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</si>
  <si>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</si>
  <si>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</si>
  <si>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</si>
  <si>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</si>
  <si>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</si>
  <si>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</si>
  <si>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</si>
  <si>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</si>
  <si>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</si>
  <si>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</si>
  <si>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</si>
  <si>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</si>
  <si>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</si>
  <si>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</si>
  <si>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</si>
  <si>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</si>
  <si>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</si>
  <si>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</si>
  <si>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</si>
  <si>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</si>
  <si>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</si>
  <si>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</si>
  <si>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</si>
  <si>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</si>
  <si>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</si>
  <si>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</si>
  <si>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</si>
  <si>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</si>
  <si>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</si>
  <si>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</si>
  <si>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</si>
  <si>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</si>
  <si>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</si>
  <si>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</si>
  <si>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</si>
  <si>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</si>
  <si>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</si>
  <si>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</si>
  <si>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</si>
  <si>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</si>
  <si>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</si>
  <si>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</si>
  <si>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</si>
  <si>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</si>
  <si>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</si>
  <si>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</si>
  <si>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</si>
  <si>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</si>
  <si>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</si>
  <si>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</si>
  <si>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</si>
  <si>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</si>
  <si>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</si>
  <si>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</si>
  <si>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</si>
  <si>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</si>
  <si>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</si>
  <si>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</si>
  <si>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</si>
  <si>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</si>
  <si>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</si>
  <si>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</si>
  <si>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</si>
  <si>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</si>
  <si>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</si>
  <si>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</si>
  <si>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</si>
  <si>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</si>
  <si>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</si>
  <si>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</si>
  <si>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</si>
  <si>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</si>
  <si>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</si>
  <si>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</si>
  <si>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</si>
  <si>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</si>
  <si>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</si>
  <si>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</si>
  <si>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</si>
  <si>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</si>
  <si>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</si>
  <si>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</si>
  <si>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</si>
  <si>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</si>
  <si>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</si>
  <si>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</si>
  <si>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</si>
  <si>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</si>
  <si>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</si>
  <si>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</si>
  <si>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</si>
  <si>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</si>
  <si>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</si>
  <si>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</si>
  <si>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</si>
  <si>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</si>
  <si>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</si>
  <si>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</si>
  <si>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</si>
  <si>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</si>
  <si>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</si>
  <si>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</si>
  <si>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</si>
  <si>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</si>
  <si>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</si>
  <si>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</si>
  <si>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</si>
  <si>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</si>
  <si>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</si>
  <si>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</si>
  <si>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</si>
  <si>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</si>
  <si>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</si>
  <si>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</si>
  <si>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</si>
  <si>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</si>
  <si>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</si>
  <si>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</si>
  <si>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</si>
  <si>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</si>
  <si>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</si>
  <si>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</si>
  <si>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</si>
  <si>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</si>
  <si>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</si>
  <si>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</si>
  <si>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</si>
  <si>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</si>
  <si>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</si>
  <si>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</si>
  <si>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</si>
  <si>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</si>
  <si>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</si>
  <si>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</si>
  <si>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</si>
  <si>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</si>
  <si>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</si>
  <si>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</si>
  <si>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</si>
  <si>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</si>
  <si>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</si>
  <si>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</si>
  <si>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</si>
  <si>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</si>
  <si>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</si>
  <si>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</si>
  <si>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</si>
  <si>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</si>
  <si>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</si>
  <si>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</si>
  <si>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</si>
  <si>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</si>
  <si>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</si>
  <si>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</si>
  <si>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</si>
  <si>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</si>
  <si>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</si>
  <si>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</si>
  <si>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</si>
  <si>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</si>
  <si>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</si>
  <si>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</si>
  <si>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</si>
  <si>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</si>
  <si>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</si>
  <si>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</si>
  <si>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</si>
  <si>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</si>
  <si>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</si>
  <si>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</si>
  <si>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</si>
  <si>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</si>
  <si>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</si>
  <si>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</si>
  <si>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</si>
  <si>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</si>
  <si>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</si>
  <si>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</si>
  <si>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</si>
  <si>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</si>
  <si>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</si>
  <si>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</si>
  <si>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</si>
  <si>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</si>
  <si>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</si>
  <si>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</si>
  <si>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</si>
  <si>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</si>
  <si>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</si>
  <si>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</si>
  <si>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</si>
  <si>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</si>
  <si>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</si>
  <si>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</si>
  <si>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</si>
  <si>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</si>
  <si>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</si>
  <si>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</si>
  <si>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</si>
  <si>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</si>
  <si>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</si>
  <si>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</si>
  <si>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</si>
  <si>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</si>
  <si>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</si>
  <si>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</si>
  <si>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</si>
  <si>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</si>
  <si>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</si>
  <si>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</si>
  <si>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</si>
  <si>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</si>
  <si>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</si>
  <si>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</si>
  <si>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</si>
  <si>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</si>
  <si>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</si>
  <si>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</si>
  <si>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</si>
  <si>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</si>
  <si>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</si>
  <si>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</si>
  <si>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</si>
  <si>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</si>
  <si>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</si>
  <si>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</si>
  <si>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</si>
  <si>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</si>
  <si>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</si>
  <si>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</si>
  <si>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</si>
  <si>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</si>
  <si>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</si>
  <si>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</si>
  <si>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</si>
  <si>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</si>
  <si>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</si>
  <si>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</si>
  <si>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</si>
  <si>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</si>
  <si>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</si>
  <si>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</si>
  <si>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</si>
  <si>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</si>
  <si>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</si>
  <si>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</si>
  <si>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</si>
  <si>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</si>
  <si>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</si>
  <si>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</si>
  <si>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</si>
  <si>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</si>
  <si>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</si>
  <si>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</si>
  <si>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</si>
  <si>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</si>
  <si>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</si>
  <si>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</si>
  <si>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</si>
  <si>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</si>
  <si>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</si>
  <si>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</si>
  <si>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</si>
  <si>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</si>
  <si>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</si>
  <si>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</si>
  <si>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</si>
  <si>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</si>
  <si>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</si>
  <si>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</si>
  <si>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</si>
  <si>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</si>
  <si>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</si>
  <si>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</si>
  <si>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</si>
  <si>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</si>
  <si>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</si>
  <si>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</si>
  <si>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</si>
  <si>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</si>
  <si>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</si>
  <si>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</si>
  <si>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</si>
  <si>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</si>
  <si>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</si>
  <si>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</si>
  <si>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</si>
  <si>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</si>
  <si>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</si>
  <si>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</si>
  <si>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</si>
  <si>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</si>
  <si>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</si>
  <si>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</si>
  <si>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</si>
  <si>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</si>
  <si>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</si>
  <si>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</si>
  <si>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</si>
  <si>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</si>
  <si>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</si>
  <si>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</si>
  <si>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</si>
  <si>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</si>
  <si>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</si>
  <si>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</si>
  <si>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</si>
  <si>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</si>
  <si>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</si>
  <si>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</si>
  <si>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</si>
  <si>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</si>
  <si>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</si>
  <si>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</si>
  <si>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</si>
  <si>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</si>
  <si>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</si>
  <si>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</si>
  <si>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</si>
  <si>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</si>
  <si>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</si>
  <si>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</si>
  <si>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</si>
  <si>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</si>
  <si>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</si>
  <si>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</si>
  <si>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</si>
  <si>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</si>
  <si>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</si>
  <si>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</si>
  <si>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</si>
  <si>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</si>
  <si>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</si>
  <si>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</si>
  <si>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</si>
  <si>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</si>
  <si>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</si>
  <si>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</si>
  <si>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</si>
  <si>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</si>
  <si>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</si>
  <si>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</si>
  <si>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</si>
  <si>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</si>
  <si>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</si>
  <si>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</si>
  <si>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</si>
  <si>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</si>
  <si>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</si>
  <si>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</si>
  <si>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</si>
  <si>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</si>
  <si>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</si>
  <si>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</si>
  <si>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</si>
  <si>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</si>
  <si>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</si>
  <si>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</si>
  <si>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</si>
  <si>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</si>
  <si>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</si>
  <si>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</si>
  <si>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</si>
  <si>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</si>
  <si>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</si>
  <si>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</si>
  <si>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</si>
  <si>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</si>
  <si>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</si>
  <si>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</si>
  <si>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</si>
  <si>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</si>
  <si>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</si>
  <si>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</si>
  <si>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</si>
  <si>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</si>
  <si>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</si>
  <si>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</si>
  <si>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</si>
  <si>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</si>
  <si>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</si>
  <si>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</si>
  <si>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</si>
  <si>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</si>
  <si>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</si>
  <si>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</si>
  <si>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</si>
  <si>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</si>
  <si>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</si>
  <si>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</si>
  <si>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</si>
  <si>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</si>
  <si>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</si>
  <si>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</si>
  <si>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</si>
  <si>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</si>
  <si>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</si>
  <si>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</si>
  <si>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</si>
  <si>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</si>
  <si>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</si>
  <si>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</si>
  <si>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</si>
  <si>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</si>
  <si>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</si>
  <si>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</si>
  <si>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</si>
  <si>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</si>
  <si>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</si>
  <si>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</si>
  <si>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</si>
  <si>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</si>
  <si>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</si>
  <si>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</si>
  <si>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</si>
  <si>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</si>
  <si>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</si>
  <si>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</si>
  <si>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</si>
  <si>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</si>
  <si>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</si>
  <si>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</si>
  <si>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</si>
  <si>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</si>
  <si>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</si>
  <si>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</si>
  <si>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</si>
  <si>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</si>
  <si>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</si>
  <si>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</si>
  <si>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</si>
  <si>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</si>
  <si>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</si>
  <si>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</si>
  <si>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</si>
  <si>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</si>
  <si>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</si>
  <si>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</si>
  <si>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</si>
  <si>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</si>
  <si>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</si>
  <si>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</si>
  <si>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</si>
  <si>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</si>
  <si>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</si>
  <si>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</si>
  <si>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</si>
  <si>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</si>
  <si>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</si>
  <si>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</si>
  <si>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</si>
  <si>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</si>
  <si>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</si>
  <si>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</si>
  <si>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</si>
  <si>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</si>
  <si>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</si>
  <si>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</si>
  <si>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</si>
  <si>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</si>
  <si>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</si>
  <si>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</si>
  <si>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</si>
  <si>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</si>
  <si>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</si>
  <si>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</si>
  <si>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</si>
  <si>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</si>
  <si>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</si>
  <si>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</si>
  <si>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</si>
  <si>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</si>
  <si>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</si>
  <si>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</si>
  <si>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</si>
  <si>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</si>
  <si>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</si>
  <si>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</si>
  <si>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</si>
  <si>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</si>
  <si>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</si>
  <si>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</si>
  <si>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</si>
  <si>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</si>
  <si>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</si>
  <si>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</si>
  <si>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</si>
  <si>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</si>
  <si>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</si>
  <si>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</si>
  <si>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</si>
  <si>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</si>
  <si>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</si>
  <si>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</si>
  <si>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</si>
  <si>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</si>
  <si>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</si>
  <si>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</si>
  <si>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</si>
  <si>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</si>
  <si>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</si>
  <si>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</si>
  <si>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</si>
  <si>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</si>
  <si>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</si>
  <si>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</si>
  <si>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</si>
  <si>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</si>
  <si>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</si>
  <si>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</si>
  <si>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</si>
  <si>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</si>
  <si>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</si>
  <si>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</si>
  <si>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</si>
  <si>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</si>
  <si>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</si>
  <si>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</si>
  <si>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</si>
  <si>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</si>
  <si>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</si>
  <si>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</si>
  <si>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</si>
  <si>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</si>
  <si>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</si>
  <si>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</si>
  <si>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</si>
  <si>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</si>
  <si>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</si>
  <si>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</si>
  <si>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</si>
  <si>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</si>
  <si>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</si>
  <si>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</si>
  <si>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</si>
  <si>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</si>
  <si>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</si>
  <si>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</si>
  <si>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</si>
  <si>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</si>
  <si>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</si>
  <si>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</si>
  <si>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</si>
  <si>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</si>
  <si>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</si>
  <si>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</si>
  <si>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</si>
  <si>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</si>
  <si>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</si>
  <si>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</si>
  <si>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</si>
  <si>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</si>
  <si>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</si>
  <si>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</si>
  <si>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</si>
  <si>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</si>
  <si>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</si>
  <si>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</si>
  <si>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</si>
  <si>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</si>
  <si>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</si>
  <si>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</si>
  <si>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</si>
  <si>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</si>
  <si>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</si>
  <si>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</si>
  <si>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</si>
  <si>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</si>
  <si>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</si>
  <si>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</si>
  <si>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</si>
  <si>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</si>
  <si>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</si>
  <si>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</si>
  <si>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</si>
  <si>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</si>
  <si>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</si>
  <si>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</si>
  <si>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</si>
  <si>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</si>
  <si>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</si>
  <si>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</si>
  <si>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</si>
  <si>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</si>
  <si>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</si>
  <si>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</si>
  <si>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</si>
  <si>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</si>
  <si>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</si>
  <si>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</si>
  <si>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</si>
  <si>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</si>
  <si>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</si>
  <si>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</si>
  <si>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</si>
  <si>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</si>
  <si>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</si>
  <si>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</si>
  <si>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</si>
  <si>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</si>
  <si>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</si>
  <si>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</si>
  <si>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</si>
  <si>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</si>
  <si>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</si>
  <si>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</si>
  <si>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</si>
  <si>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</si>
  <si>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</si>
  <si>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</si>
  <si>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</si>
  <si>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</si>
  <si>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</si>
  <si>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</si>
  <si>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</si>
  <si>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</si>
  <si>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</si>
  <si>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</si>
  <si>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</si>
  <si>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</si>
  <si>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</si>
  <si>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</si>
  <si>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</si>
  <si>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</si>
  <si>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</si>
  <si>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</si>
  <si>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</si>
  <si>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</si>
  <si>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</si>
  <si>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</si>
  <si>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</si>
  <si>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</si>
  <si>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</si>
  <si>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</si>
  <si>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</si>
  <si>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</si>
  <si>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</si>
  <si>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</si>
  <si>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</si>
  <si>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</si>
  <si>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</si>
  <si>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</si>
  <si>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</si>
  <si>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</si>
  <si>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</si>
  <si>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</si>
  <si>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</si>
  <si>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</si>
  <si>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</si>
  <si>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</si>
  <si>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</si>
  <si>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</si>
  <si>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</si>
  <si>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</si>
  <si>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</si>
  <si>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</si>
  <si>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</si>
  <si>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</si>
  <si>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</si>
  <si>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</si>
  <si>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</si>
  <si>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</si>
  <si>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</si>
  <si>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</si>
  <si>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</si>
  <si>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</si>
  <si>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</si>
  <si>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</si>
  <si>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</si>
  <si>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</si>
  <si>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</si>
  <si>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</si>
  <si>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</si>
  <si>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</si>
  <si>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</si>
  <si>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</si>
  <si>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</si>
  <si>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</si>
  <si>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</si>
  <si>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</si>
  <si>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</si>
  <si>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</si>
  <si>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</si>
  <si>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</si>
  <si>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</si>
  <si>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</si>
  <si>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</si>
  <si>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</si>
  <si>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</si>
  <si>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</si>
  <si>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</si>
  <si>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</si>
  <si>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</si>
  <si>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</si>
  <si>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</si>
  <si>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</si>
  <si>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</si>
  <si>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</si>
  <si>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</si>
  <si>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</si>
  <si>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</si>
  <si>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</si>
  <si>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</si>
  <si>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</si>
  <si>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</si>
  <si>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</si>
  <si>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</si>
  <si>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</si>
  <si>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</si>
  <si>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</si>
  <si>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</si>
  <si>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</si>
  <si>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</si>
  <si>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</si>
  <si>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</si>
  <si>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</si>
  <si>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</si>
  <si>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</si>
  <si>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</si>
  <si>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</si>
  <si>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</si>
  <si>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</si>
  <si>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</si>
  <si>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</si>
  <si>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</si>
  <si>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</si>
  <si>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</si>
  <si>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</si>
  <si>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</si>
  <si>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</si>
  <si>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</si>
  <si>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</si>
  <si>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</si>
  <si>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</si>
  <si>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</si>
  <si>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</si>
  <si>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</si>
  <si>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</si>
  <si>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</si>
  <si>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</si>
  <si>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</si>
  <si>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</si>
  <si>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</si>
  <si>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</si>
  <si>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</si>
  <si>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</si>
  <si>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</si>
  <si>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</si>
  <si>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</si>
  <si>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</si>
  <si>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</si>
  <si>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</si>
  <si>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</si>
  <si>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</si>
  <si>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</si>
  <si>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</si>
  <si>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</si>
  <si>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</si>
  <si>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</si>
  <si>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</si>
  <si>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</si>
  <si>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</si>
  <si>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</si>
  <si>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</si>
  <si>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</si>
  <si>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</si>
  <si>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</si>
  <si>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</si>
  <si>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</si>
  <si>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</si>
  <si>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</si>
  <si>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</si>
  <si>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</si>
  <si>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</si>
  <si>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</si>
  <si>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</si>
  <si>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</si>
  <si>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</si>
  <si>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</si>
  <si>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</si>
  <si>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</si>
  <si>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</si>
  <si>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</si>
  <si>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</si>
  <si>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</si>
  <si>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</si>
  <si>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</si>
  <si>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</si>
  <si>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</si>
  <si>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</si>
  <si>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</si>
  <si>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</si>
  <si>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</si>
  <si>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</si>
  <si>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</si>
  <si>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</si>
  <si>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</si>
  <si>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</si>
  <si>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</si>
  <si>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</si>
  <si>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</si>
  <si>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</si>
  <si>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</si>
  <si>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</si>
  <si>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</si>
  <si>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</si>
  <si>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</si>
  <si>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</si>
  <si>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</si>
  <si>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</si>
  <si>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</si>
  <si>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</si>
  <si>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</si>
  <si>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</si>
  <si>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</si>
  <si>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</si>
  <si>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</si>
  <si>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</si>
  <si>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</si>
  <si>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</si>
  <si>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</si>
  <si>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</si>
  <si>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</si>
  <si>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</si>
  <si>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</si>
  <si>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</si>
  <si>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</si>
  <si>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</si>
  <si>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</si>
  <si>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</si>
  <si>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</si>
  <si>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</si>
  <si>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</si>
  <si>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</si>
  <si>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</si>
  <si>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</si>
  <si>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</si>
  <si>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</si>
  <si>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</si>
  <si>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</si>
  <si>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</si>
  <si>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</si>
  <si>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</si>
  <si>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</si>
  <si>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</si>
  <si>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</si>
  <si>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</si>
  <si>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</si>
  <si>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</si>
  <si>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</si>
  <si>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</si>
  <si>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</si>
  <si>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</si>
  <si>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</si>
  <si>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</si>
  <si>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</si>
  <si>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</si>
  <si>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</si>
  <si>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</si>
  <si>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</si>
  <si>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</si>
  <si>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</si>
  <si>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</si>
  <si>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</si>
  <si>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</si>
  <si>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</si>
  <si>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</si>
  <si>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</si>
  <si>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</si>
  <si>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</si>
  <si>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</si>
  <si>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</si>
  <si>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</si>
  <si>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</si>
  <si>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</si>
  <si>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</si>
  <si>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</si>
  <si>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</si>
  <si>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</si>
  <si>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</si>
  <si>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</si>
  <si>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</si>
  <si>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</si>
  <si>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</si>
  <si>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</si>
  <si>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</si>
  <si>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</si>
  <si>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</si>
  <si>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</si>
  <si>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</si>
  <si>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</si>
  <si>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</si>
  <si>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</si>
  <si>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</si>
  <si>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</si>
  <si>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</si>
  <si>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</si>
  <si>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</si>
  <si>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</si>
  <si>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</si>
  <si>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</si>
  <si>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</si>
  <si>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</si>
  <si>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</si>
  <si>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</si>
  <si>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</si>
  <si>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</si>
  <si>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</si>
  <si>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</si>
  <si>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</si>
  <si>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</si>
  <si>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</si>
  <si>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</si>
  <si>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</si>
  <si>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</si>
  <si>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</si>
  <si>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</si>
  <si>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</si>
  <si>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</si>
  <si>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</si>
  <si>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</si>
  <si>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</si>
  <si>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</si>
  <si>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</si>
  <si>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</si>
  <si>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</si>
  <si>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</si>
  <si>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</si>
  <si>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</si>
  <si>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</si>
  <si>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</si>
  <si>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</si>
  <si>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</si>
  <si>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</si>
  <si>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</si>
  <si>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</si>
  <si>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</si>
  <si>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</si>
  <si>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</si>
  <si>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</si>
  <si>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</si>
  <si>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</si>
  <si>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</si>
  <si>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</si>
  <si>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</si>
  <si>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</si>
  <si>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</si>
  <si>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</si>
  <si>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</si>
  <si>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</si>
  <si>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</si>
  <si>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</si>
  <si>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</si>
  <si>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</si>
  <si>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</si>
  <si>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</si>
  <si>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</si>
  <si>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</si>
  <si>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</si>
  <si>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</si>
  <si>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</si>
  <si>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</si>
  <si>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</si>
  <si>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</si>
  <si>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</si>
  <si>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</si>
  <si>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</si>
  <si>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</si>
  <si>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</si>
  <si>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</si>
  <si>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</si>
  <si>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</si>
  <si>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</si>
  <si>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</si>
  <si>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</si>
  <si>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</si>
  <si>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</si>
  <si>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</si>
  <si>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</si>
  <si>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</si>
  <si>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</si>
  <si>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</si>
  <si>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</si>
  <si>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</si>
  <si>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</si>
  <si>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</si>
  <si>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</si>
  <si>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</si>
  <si>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</si>
  <si>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</si>
  <si>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</si>
  <si>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</si>
  <si>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</si>
  <si>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</si>
  <si>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</si>
  <si>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</si>
  <si>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</si>
  <si>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</si>
  <si>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</si>
  <si>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</si>
  <si>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</si>
  <si>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</si>
  <si>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</si>
  <si>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</si>
  <si>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</si>
  <si>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</si>
  <si>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</si>
  <si>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</si>
  <si>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</si>
  <si>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</si>
  <si>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</si>
  <si>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</si>
  <si>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</si>
  <si>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</si>
  <si>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</si>
  <si>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</si>
  <si>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</si>
  <si>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</si>
  <si>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</si>
  <si>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</si>
  <si>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</si>
  <si>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</si>
  <si>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</si>
  <si>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</si>
  <si>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</si>
  <si>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</si>
  <si>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</si>
  <si>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</si>
  <si>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</si>
  <si>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</si>
  <si>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</si>
  <si>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</si>
  <si>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</si>
  <si>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</si>
  <si>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</si>
  <si>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</si>
  <si>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</si>
  <si>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</si>
  <si>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</si>
  <si>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</si>
  <si>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</si>
  <si>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</si>
  <si>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</si>
  <si>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</si>
  <si>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</si>
  <si>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</si>
  <si>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</si>
  <si>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</si>
  <si>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</si>
  <si>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</si>
  <si>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</si>
  <si>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</si>
  <si>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</si>
  <si>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</si>
  <si>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</si>
  <si>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</si>
  <si>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</si>
  <si>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</si>
  <si>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</si>
  <si>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</si>
  <si>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</si>
  <si>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</si>
  <si>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</si>
  <si>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</si>
  <si>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</si>
  <si>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</si>
  <si>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</si>
  <si>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</si>
  <si>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</si>
  <si>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</si>
  <si>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</si>
  <si>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</si>
  <si>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</si>
  <si>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</si>
  <si>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</si>
  <si>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</si>
  <si>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</si>
  <si>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</si>
  <si>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</si>
  <si>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</si>
  <si>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</si>
  <si>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</si>
  <si>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</si>
  <si>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</si>
  <si>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</si>
  <si>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</si>
  <si>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</si>
  <si>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</si>
  <si>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</si>
  <si>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</si>
  <si>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</si>
  <si>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</si>
  <si>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</si>
  <si>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</si>
  <si>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</si>
  <si>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</si>
  <si>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</si>
  <si>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</si>
  <si>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</si>
  <si>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</si>
  <si>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</si>
  <si>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</si>
  <si>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</si>
  <si>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</si>
  <si>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</si>
  <si>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</si>
  <si>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</si>
  <si>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</si>
  <si>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</si>
  <si>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</si>
  <si>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</si>
  <si>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</si>
  <si>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</si>
  <si>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</si>
  <si>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</si>
  <si>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</si>
  <si>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</si>
  <si>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</si>
  <si>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</si>
  <si>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</si>
  <si>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</si>
  <si>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</si>
  <si>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</si>
  <si>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</si>
  <si>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</si>
  <si>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</si>
  <si>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</si>
  <si>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</si>
  <si>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</si>
  <si>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</si>
  <si>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</si>
  <si>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</si>
  <si>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</si>
  <si>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</si>
  <si>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</si>
  <si>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</si>
  <si>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</si>
  <si>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</si>
  <si>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</si>
  <si>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</si>
  <si>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</si>
  <si>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</si>
  <si>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</si>
  <si>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</si>
  <si>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</si>
  <si>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</si>
  <si>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</si>
  <si>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</si>
  <si>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</si>
  <si>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</si>
  <si>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</si>
  <si>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</si>
  <si>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</si>
  <si>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</si>
  <si>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</si>
  <si>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</si>
  <si>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</si>
  <si>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</si>
  <si>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</si>
  <si>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</si>
  <si>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</si>
  <si>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</si>
  <si>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</si>
  <si>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</si>
  <si>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</si>
  <si>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</si>
  <si>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</si>
  <si>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</si>
  <si>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</si>
  <si>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</si>
  <si>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</si>
  <si>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</si>
  <si>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</si>
  <si>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</si>
  <si>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</si>
  <si>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</si>
  <si>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</si>
  <si>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</si>
  <si>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</si>
  <si>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</si>
  <si>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</si>
  <si>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</si>
  <si>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</si>
  <si>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</si>
  <si>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</si>
  <si>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</si>
  <si>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</si>
  <si>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</si>
  <si>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</si>
  <si>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</si>
  <si>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</si>
  <si>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</si>
  <si>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</si>
  <si>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</si>
  <si>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</si>
  <si>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</si>
  <si>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</si>
  <si>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</si>
  <si>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</si>
  <si>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</si>
  <si>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</si>
  <si>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</si>
  <si>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</si>
  <si>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</si>
  <si>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</si>
  <si>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</si>
  <si>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</si>
  <si>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</si>
  <si>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</si>
  <si>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</si>
  <si>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</si>
  <si>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</si>
  <si>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</si>
  <si>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</si>
  <si>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</si>
  <si>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</si>
  <si>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</si>
  <si>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</si>
  <si>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</si>
  <si>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</si>
  <si>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</si>
  <si>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</si>
  <si>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</si>
  <si>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</si>
  <si>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</si>
  <si>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</si>
  <si>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</si>
  <si>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</si>
  <si>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</si>
  <si>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</si>
  <si>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</si>
  <si>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</si>
  <si>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</si>
  <si>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</si>
  <si>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</si>
  <si>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</si>
  <si>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</si>
  <si>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</si>
  <si>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</si>
  <si>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</si>
  <si>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</si>
  <si>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</si>
  <si>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</si>
  <si>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</si>
  <si>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</si>
  <si>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</si>
  <si>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</si>
  <si>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</si>
  <si>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</si>
  <si>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</si>
  <si>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</si>
  <si>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</si>
  <si>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</si>
  <si>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</si>
  <si>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</si>
  <si>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</si>
  <si>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</si>
  <si>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</si>
  <si>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</si>
  <si>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</si>
  <si>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</si>
  <si>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</si>
  <si>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</si>
  <si>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</si>
  <si>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</si>
  <si>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</si>
  <si>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</si>
  <si>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</si>
  <si>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</si>
  <si>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</si>
  <si>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</si>
  <si>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</si>
  <si>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</si>
  <si>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</si>
  <si>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</si>
  <si>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</si>
  <si>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</si>
  <si>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</si>
  <si>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</si>
  <si>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</si>
  <si>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</si>
  <si>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</si>
  <si>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</si>
  <si>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</si>
  <si>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</si>
  <si>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</si>
  <si>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</si>
  <si>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</si>
  <si>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</si>
  <si>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</si>
  <si>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</si>
  <si>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</si>
  <si>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</si>
  <si>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</si>
  <si>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</si>
  <si>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</si>
  <si>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</si>
  <si>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</si>
  <si>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</si>
  <si>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</si>
  <si>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</si>
  <si>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</si>
  <si>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</si>
  <si>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</si>
  <si>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</si>
  <si>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</si>
  <si>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</si>
  <si>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</si>
  <si>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</si>
  <si>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</si>
  <si>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</si>
  <si>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</si>
  <si>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</si>
  <si>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</si>
  <si>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</si>
  <si>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</si>
  <si>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</si>
  <si>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</si>
  <si>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</si>
  <si>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</si>
  <si>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</si>
  <si>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</si>
  <si>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</si>
  <si>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</si>
  <si>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</si>
  <si>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</si>
  <si>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</si>
  <si>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</si>
  <si>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</si>
  <si>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</si>
  <si>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</si>
  <si>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</si>
  <si>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</si>
  <si>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</si>
  <si>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</si>
  <si>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</si>
  <si>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</si>
  <si>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</si>
  <si>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</si>
  <si>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</si>
  <si>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</si>
  <si>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</si>
  <si>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</si>
  <si>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</si>
  <si>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</si>
  <si>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</si>
  <si>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</si>
  <si>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</si>
  <si>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</si>
  <si>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</si>
  <si>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</si>
  <si>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</si>
  <si>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</si>
  <si>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</si>
  <si>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</si>
  <si>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</si>
  <si>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</si>
  <si>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</si>
  <si>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</si>
  <si>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</si>
  <si>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</si>
  <si>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</si>
  <si>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</si>
  <si>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</si>
  <si>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</si>
  <si>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</si>
  <si>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</si>
  <si>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</si>
  <si>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</si>
  <si>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</si>
  <si>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</si>
  <si>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</si>
  <si>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</si>
  <si>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</si>
  <si>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</si>
  <si>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</si>
  <si>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</si>
  <si>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</si>
  <si>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</si>
  <si>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</si>
  <si>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</si>
  <si>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</si>
  <si>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</si>
  <si>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</si>
  <si>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</si>
  <si>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</si>
  <si>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</si>
  <si>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</si>
  <si>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</si>
  <si>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</si>
  <si>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</si>
  <si>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</si>
  <si>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</si>
  <si>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</si>
  <si>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</si>
  <si>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</si>
  <si>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</si>
  <si>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</si>
  <si>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</si>
  <si>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</si>
  <si>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</si>
  <si>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</si>
  <si>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</si>
  <si>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</si>
  <si>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</si>
  <si>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</si>
  <si>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</si>
  <si>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</si>
  <si>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</si>
  <si>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</si>
  <si>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</si>
  <si>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</si>
  <si>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</si>
  <si>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</si>
  <si>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</si>
  <si>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</si>
  <si>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</si>
  <si>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</si>
  <si>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</si>
  <si>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</si>
  <si>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</si>
  <si>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</si>
  <si>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</si>
  <si>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</si>
  <si>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</si>
  <si>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</si>
  <si>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</si>
  <si>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</si>
  <si>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</si>
  <si>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</si>
  <si>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</si>
  <si>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</si>
  <si>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</si>
  <si>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</si>
  <si>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</si>
  <si>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</si>
  <si>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</si>
  <si>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</si>
  <si>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</si>
  <si>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</si>
  <si>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</si>
  <si>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</si>
  <si>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</si>
  <si>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</si>
  <si>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</si>
  <si>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</si>
  <si>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</si>
  <si>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</si>
  <si>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</si>
  <si>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</si>
  <si>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</si>
  <si>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</si>
  <si>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</si>
  <si>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</si>
  <si>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</si>
  <si>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</si>
  <si>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</si>
  <si>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</si>
  <si>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</si>
  <si>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</si>
  <si>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</si>
  <si>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</si>
  <si>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</si>
  <si>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</si>
  <si>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</si>
  <si>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</si>
  <si>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</si>
  <si>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</si>
  <si>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</si>
  <si>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</si>
  <si>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</si>
  <si>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</si>
  <si>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</si>
  <si>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</si>
  <si>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</si>
  <si>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</si>
  <si>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</si>
  <si>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</si>
  <si>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</si>
  <si>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</si>
  <si>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</si>
  <si>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</si>
  <si>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</si>
  <si>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</si>
  <si>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</si>
  <si>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</si>
  <si>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</si>
  <si>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</si>
  <si>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</si>
  <si>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</si>
  <si>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</si>
  <si>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</si>
  <si>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</si>
  <si>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</si>
  <si>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</si>
  <si>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</si>
  <si>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</si>
  <si>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</si>
  <si>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</si>
  <si>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</si>
  <si>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</si>
  <si>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</si>
  <si>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</si>
  <si>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</si>
  <si>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</si>
  <si>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</si>
  <si>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</si>
  <si>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</si>
  <si>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</si>
  <si>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</si>
  <si>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</si>
  <si>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</si>
  <si>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</si>
  <si>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</si>
  <si>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</si>
  <si>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</si>
  <si>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</si>
  <si>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</si>
  <si>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</si>
  <si>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</si>
  <si>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</si>
  <si>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</si>
  <si>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</si>
  <si>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</si>
  <si>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</si>
  <si>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</si>
  <si>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</si>
  <si>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</si>
  <si>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</si>
  <si>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</si>
  <si>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</si>
  <si>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</si>
  <si>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</si>
  <si>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</si>
  <si>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</si>
  <si>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</si>
  <si>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</si>
  <si>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</si>
  <si>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</si>
  <si>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</si>
  <si>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</si>
  <si>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</si>
  <si>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</si>
  <si>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</si>
  <si>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</si>
  <si>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</si>
  <si>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</si>
  <si>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</si>
  <si>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</si>
  <si>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</si>
  <si>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</si>
  <si>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</si>
  <si>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</si>
  <si>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</si>
  <si>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</si>
  <si>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</si>
  <si>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</si>
  <si>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</si>
  <si>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</si>
  <si>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</si>
  <si>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</si>
  <si>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</si>
  <si>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</si>
  <si>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</si>
  <si>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</si>
  <si>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</si>
  <si>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</si>
  <si>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</si>
  <si>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</si>
  <si>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</si>
  <si>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</si>
  <si>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</si>
  <si>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</si>
  <si>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</si>
  <si>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</si>
  <si>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</si>
  <si>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</si>
  <si>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</si>
  <si>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</si>
  <si>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</si>
  <si>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</si>
  <si>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</si>
  <si>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</si>
  <si>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</si>
  <si>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</si>
  <si>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</si>
  <si>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</si>
  <si>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</si>
  <si>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</si>
  <si>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</si>
  <si>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</si>
  <si>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</si>
  <si>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</si>
  <si>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</si>
  <si>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</si>
  <si>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</si>
  <si>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</si>
  <si>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</si>
  <si>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</si>
  <si>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</si>
  <si>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</si>
  <si>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</si>
  <si>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</si>
  <si>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</si>
  <si>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</si>
  <si>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</si>
  <si>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</si>
  <si>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</si>
  <si>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</si>
  <si>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</si>
  <si>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</si>
  <si>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</si>
  <si>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</si>
  <si>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</si>
  <si>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</si>
  <si>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</si>
  <si>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</si>
  <si>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</si>
  <si>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</si>
  <si>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</si>
  <si>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</si>
  <si>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</si>
  <si>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</si>
  <si>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</si>
  <si>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</si>
  <si>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</si>
  <si>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</si>
  <si>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</si>
  <si>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</si>
  <si>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</si>
  <si>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</si>
  <si>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</si>
  <si>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</si>
  <si>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</si>
  <si>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</si>
  <si>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</si>
  <si>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</si>
  <si>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</si>
  <si>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</si>
  <si>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</si>
  <si>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</si>
  <si>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</si>
  <si>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</si>
  <si>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</si>
  <si>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</si>
  <si>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</si>
  <si>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</si>
  <si>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</si>
  <si>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</si>
  <si>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</si>
  <si>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</si>
  <si>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</si>
  <si>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</si>
  <si>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</si>
  <si>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</si>
  <si>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</si>
  <si>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</si>
  <si>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</si>
  <si>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</si>
  <si>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</si>
  <si>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</si>
  <si>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</si>
  <si>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</si>
  <si>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</si>
  <si>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</si>
  <si>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</si>
  <si>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</si>
  <si>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</si>
  <si>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</si>
  <si>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</si>
  <si>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</si>
  <si>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</si>
  <si>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</si>
  <si>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</si>
  <si>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</si>
  <si>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</si>
  <si>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</si>
  <si>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</si>
  <si>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</si>
  <si>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</si>
  <si>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</si>
  <si>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</si>
  <si>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</si>
  <si>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</si>
  <si>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</si>
  <si>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</si>
  <si>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</si>
  <si>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</si>
  <si>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</si>
  <si>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</si>
  <si>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</si>
  <si>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</si>
  <si>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</si>
  <si>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</si>
  <si>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</si>
  <si>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</si>
  <si>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</si>
  <si>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</si>
  <si>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</si>
  <si>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</si>
  <si>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</si>
  <si>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</si>
  <si>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</si>
  <si>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</si>
  <si>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</si>
  <si>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</si>
  <si>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</si>
  <si>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</si>
  <si>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</si>
  <si>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</si>
  <si>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</si>
  <si>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</si>
  <si>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</si>
  <si>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</si>
  <si>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</si>
  <si>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</si>
  <si>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</si>
  <si>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</si>
  <si>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</si>
  <si>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</si>
  <si>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</si>
  <si>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</si>
  <si>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</si>
  <si>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</si>
  <si>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</si>
  <si>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</si>
  <si>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</si>
  <si>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</si>
  <si>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</si>
  <si>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</si>
  <si>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</si>
  <si>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</si>
  <si>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</si>
  <si>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</si>
  <si>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</si>
  <si>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</si>
  <si>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</si>
  <si>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</si>
  <si>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</si>
  <si>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</si>
  <si>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</si>
  <si>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</si>
  <si>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</si>
  <si>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</si>
  <si>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</si>
  <si>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</si>
  <si>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</si>
  <si>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</si>
  <si>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</si>
  <si>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</si>
  <si>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</si>
  <si>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</si>
  <si>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</si>
  <si>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</si>
  <si>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</si>
  <si>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</si>
  <si>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</si>
  <si>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</si>
  <si>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</si>
  <si>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</si>
  <si>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</si>
  <si>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</si>
  <si>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</si>
  <si>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</si>
  <si>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</si>
  <si>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</si>
  <si>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</si>
  <si>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</si>
  <si>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</si>
  <si>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</si>
  <si>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</si>
  <si>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</si>
  <si>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</si>
  <si>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</si>
  <si>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</si>
  <si>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</si>
  <si>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</si>
  <si>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</si>
  <si>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</si>
  <si>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</si>
  <si>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</si>
  <si>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</si>
  <si>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</si>
  <si>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</si>
  <si>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</si>
  <si>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</si>
  <si>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</si>
  <si>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</si>
  <si>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</si>
  <si>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</si>
  <si>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</si>
  <si>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</si>
  <si>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</si>
  <si>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</si>
  <si>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</si>
  <si>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</si>
  <si>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</si>
  <si>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</si>
  <si>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</si>
  <si>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</si>
  <si>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</si>
  <si>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</si>
  <si>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</si>
  <si>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</si>
  <si>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</si>
  <si>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</si>
  <si>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</si>
  <si>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</si>
  <si>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</si>
  <si>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</si>
  <si>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</si>
  <si>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</si>
  <si>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</si>
  <si>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</si>
  <si>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</si>
  <si>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</si>
  <si>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</si>
  <si>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</si>
  <si>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</si>
  <si>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</si>
  <si>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</si>
  <si>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</si>
  <si>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</si>
  <si>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</si>
  <si>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</si>
  <si>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</si>
  <si>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</si>
  <si>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</si>
  <si>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</si>
  <si>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</si>
  <si>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</si>
  <si>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</si>
  <si>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</si>
  <si>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</si>
  <si>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</si>
  <si>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</si>
  <si>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</si>
  <si>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</si>
  <si>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</si>
  <si>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</si>
  <si>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</si>
  <si>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</si>
  <si>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</si>
  <si>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</si>
  <si>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</si>
  <si>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</si>
  <si>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</si>
  <si>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</si>
  <si>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</si>
  <si>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</si>
  <si>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</si>
  <si>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</si>
  <si>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</si>
  <si>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</si>
  <si>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</si>
  <si>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</si>
  <si>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</si>
  <si>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</si>
  <si>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</si>
  <si>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</si>
  <si>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</si>
  <si>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</si>
  <si>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</si>
  <si>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</si>
  <si>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</si>
  <si>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</si>
  <si>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</si>
  <si>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</si>
  <si>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</si>
  <si>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</si>
  <si>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</si>
  <si>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</si>
  <si>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</si>
  <si>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</si>
  <si>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</si>
  <si>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</si>
  <si>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</si>
  <si>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</si>
  <si>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</si>
  <si>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</si>
  <si>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</si>
  <si>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</si>
  <si>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</si>
  <si>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</si>
  <si>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</si>
  <si>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</si>
  <si>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</si>
  <si>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</si>
  <si>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</si>
  <si>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</si>
  <si>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</si>
  <si>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</si>
  <si>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</si>
  <si>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</si>
  <si>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</si>
  <si>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</si>
  <si>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</si>
  <si>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</si>
  <si>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</si>
  <si>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</si>
  <si>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</si>
  <si>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</si>
  <si>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</si>
  <si>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</si>
  <si>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</si>
  <si>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</si>
  <si>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</si>
  <si>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</si>
  <si>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</si>
  <si>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</si>
  <si>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</si>
  <si>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</si>
  <si>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</si>
  <si>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</si>
  <si>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</si>
  <si>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</si>
  <si>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</si>
  <si>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</si>
  <si>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</si>
  <si>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</si>
  <si>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</si>
  <si>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</si>
  <si>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</si>
  <si>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</si>
  <si>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</si>
  <si>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</si>
  <si>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</si>
  <si>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</si>
  <si>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</si>
  <si>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</si>
  <si>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</si>
  <si>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</si>
  <si>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</si>
  <si>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</si>
  <si>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</si>
  <si>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</si>
  <si>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</si>
  <si>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</si>
  <si>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</si>
  <si>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</si>
  <si>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</si>
  <si>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</si>
  <si>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</si>
  <si>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</si>
  <si>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</si>
  <si>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</si>
  <si>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</si>
  <si>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</si>
  <si>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</si>
  <si>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</si>
  <si>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</si>
  <si>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</si>
  <si>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</si>
  <si>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</si>
  <si>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</si>
  <si>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</si>
  <si>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</si>
  <si>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</si>
  <si>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</si>
  <si>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</si>
  <si>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</si>
  <si>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</si>
  <si>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</si>
  <si>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</si>
  <si>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</si>
  <si>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</si>
  <si>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</si>
  <si>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</si>
  <si>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</si>
  <si>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</si>
  <si>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</si>
  <si>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</si>
  <si>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</si>
  <si>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</si>
  <si>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</si>
  <si>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</si>
  <si>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</si>
  <si>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</si>
  <si>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</si>
  <si>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</si>
  <si>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</si>
  <si>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</si>
  <si>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</si>
  <si>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</si>
  <si>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</si>
  <si>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</si>
  <si>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</si>
  <si>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</si>
  <si>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</si>
  <si>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</si>
  <si>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</si>
  <si>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</si>
  <si>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</si>
  <si>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</si>
  <si>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</si>
  <si>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</si>
  <si>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</si>
  <si>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</si>
  <si>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</si>
  <si>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</si>
  <si>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</si>
  <si>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</si>
  <si>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</si>
  <si>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</si>
  <si>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</si>
  <si>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</si>
  <si>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</si>
  <si>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</si>
  <si>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</si>
  <si>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</si>
  <si>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</si>
  <si>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</si>
  <si>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</si>
  <si>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</si>
  <si>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</si>
  <si>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</si>
  <si>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</si>
  <si>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</si>
  <si>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</si>
  <si>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</si>
  <si>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</si>
  <si>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</si>
  <si>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</si>
  <si>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</si>
  <si>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</si>
  <si>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</si>
  <si>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</si>
  <si>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</si>
  <si>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</si>
  <si>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</si>
  <si>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</si>
  <si>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</si>
  <si>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</si>
  <si>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</si>
  <si>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</si>
  <si>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</si>
  <si>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</si>
  <si>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</si>
  <si>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</si>
  <si>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</si>
  <si>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</si>
  <si>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</si>
  <si>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</si>
  <si>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</si>
  <si>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</si>
  <si>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</si>
  <si>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</si>
  <si>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</si>
  <si>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</si>
  <si>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</si>
  <si>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</si>
  <si>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</si>
  <si>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</si>
  <si>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</si>
  <si>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</si>
  <si>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</si>
  <si>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</si>
  <si>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</si>
  <si>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</si>
  <si>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</si>
  <si>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</si>
  <si>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</si>
  <si>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</si>
  <si>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</si>
  <si>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</si>
  <si>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</si>
  <si>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</si>
  <si>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</si>
  <si>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</si>
  <si>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</si>
  <si>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</si>
  <si>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</si>
  <si>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</si>
  <si>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</si>
  <si>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</si>
  <si>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</si>
  <si>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</si>
  <si>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</si>
  <si>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</si>
  <si>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</si>
  <si>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</si>
  <si>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</si>
  <si>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</si>
  <si>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</si>
  <si>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</si>
  <si>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</si>
  <si>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</si>
  <si>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</si>
  <si>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</si>
  <si>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</si>
  <si>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</si>
  <si>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</si>
  <si>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</si>
  <si>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</si>
  <si>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</si>
  <si>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</si>
  <si>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</si>
  <si>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</si>
  <si>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</si>
  <si>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</si>
  <si>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</si>
  <si>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</si>
  <si>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</si>
  <si>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</si>
  <si>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</si>
  <si>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</si>
  <si>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</si>
  <si>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</si>
  <si>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</si>
  <si>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</si>
  <si>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</si>
  <si>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</si>
  <si>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</si>
  <si>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</si>
  <si>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</si>
  <si>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</si>
  <si>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</si>
  <si>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</si>
  <si>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</si>
  <si>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</si>
  <si>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</si>
  <si>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</si>
  <si>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</si>
  <si>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</si>
  <si>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</si>
  <si>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</si>
  <si>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</si>
  <si>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</si>
  <si>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</si>
  <si>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</si>
  <si>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</si>
  <si>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</si>
  <si>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</si>
  <si>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</si>
  <si>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</si>
  <si>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</si>
  <si>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</si>
  <si>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</si>
  <si>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</si>
  <si>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</si>
  <si>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</si>
  <si>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</si>
  <si>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</si>
  <si>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</si>
  <si>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</si>
  <si>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</si>
  <si>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</si>
  <si>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</si>
  <si>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</si>
  <si>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</si>
  <si>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</si>
  <si>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</si>
  <si>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</si>
  <si>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</si>
  <si>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</si>
  <si>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</si>
  <si>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</si>
  <si>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</si>
  <si>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</si>
  <si>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</si>
  <si>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</si>
  <si>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</si>
  <si>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</si>
  <si>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</si>
  <si>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</si>
  <si>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</si>
  <si>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</si>
  <si>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</si>
  <si>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</si>
  <si>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</si>
  <si>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</si>
  <si>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</si>
  <si>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</si>
  <si>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</si>
  <si>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</si>
  <si>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</si>
  <si>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</si>
  <si>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</si>
  <si>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</si>
  <si>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</si>
  <si>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</si>
  <si>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</si>
  <si>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</si>
  <si>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</si>
  <si>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</si>
  <si>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</si>
  <si>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</si>
  <si>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</si>
  <si>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</si>
  <si>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</si>
  <si>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</si>
  <si>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</si>
  <si>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</si>
  <si>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</si>
  <si>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</si>
  <si>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</si>
  <si>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</si>
  <si>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</si>
  <si>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</si>
  <si>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</si>
  <si>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</si>
  <si>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</si>
  <si>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</si>
  <si>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</si>
  <si>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</si>
  <si>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</si>
  <si>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</si>
  <si>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</si>
  <si>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</si>
  <si>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</si>
  <si>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</si>
  <si>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</si>
  <si>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</si>
  <si>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</si>
  <si>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</si>
  <si>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</si>
  <si>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</si>
  <si>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</si>
  <si>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</si>
  <si>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</si>
  <si>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</si>
  <si>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</si>
  <si>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</si>
  <si>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</si>
  <si>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</si>
  <si>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</si>
  <si>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</si>
  <si>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</si>
  <si>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</si>
  <si>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</si>
  <si>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</si>
  <si>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</si>
  <si>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</si>
  <si>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</si>
  <si>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</si>
  <si>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</si>
  <si>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</si>
  <si>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</si>
  <si>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</si>
  <si>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</si>
  <si>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</si>
  <si>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</si>
  <si>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</si>
  <si>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</si>
  <si>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</si>
  <si>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</si>
  <si>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</si>
  <si>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</si>
  <si>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</si>
  <si>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</si>
  <si>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</si>
  <si>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</si>
  <si>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</si>
  <si>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</si>
  <si>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</si>
  <si>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</si>
  <si>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</si>
  <si>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</si>
  <si>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</si>
  <si>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</si>
  <si>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</si>
  <si>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</si>
  <si>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</si>
  <si>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</si>
  <si>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</si>
  <si>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</si>
  <si>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</si>
  <si>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</si>
  <si>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</si>
  <si>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</si>
  <si>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</si>
  <si>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</si>
  <si>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</si>
  <si>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</si>
  <si>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</si>
  <si>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</si>
  <si>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</si>
  <si>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</si>
  <si>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</si>
  <si>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</si>
  <si>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</si>
  <si>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</si>
  <si>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</si>
  <si>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</si>
  <si>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</si>
  <si>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</si>
  <si>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</si>
  <si>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</si>
  <si>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</si>
  <si>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</si>
  <si>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</si>
  <si>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</si>
  <si>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</si>
  <si>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</si>
  <si>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</si>
  <si>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</si>
  <si>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</si>
  <si>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</si>
  <si>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</si>
  <si>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</si>
  <si>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</si>
  <si>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</si>
  <si>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</si>
  <si>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</si>
  <si>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</si>
  <si>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</si>
  <si>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</si>
  <si>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</si>
  <si>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</si>
  <si>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</si>
  <si>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</si>
  <si>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</si>
  <si>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</si>
  <si>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</si>
  <si>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</si>
  <si>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</si>
  <si>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</si>
  <si>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</si>
  <si>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</si>
  <si>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</si>
  <si>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</si>
  <si>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</si>
  <si>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</si>
  <si>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</si>
  <si>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</si>
  <si>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</si>
  <si>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</si>
  <si>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</si>
  <si>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</si>
  <si>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</si>
  <si>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</si>
  <si>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</si>
  <si>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</si>
  <si>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</si>
  <si>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</si>
  <si>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</si>
  <si>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</si>
  <si>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</si>
  <si>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</si>
  <si>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</si>
  <si>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</si>
  <si>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</si>
  <si>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</si>
  <si>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</si>
  <si>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</si>
  <si>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</si>
  <si>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</si>
  <si>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</si>
  <si>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</si>
  <si>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</si>
  <si>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</si>
  <si>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</si>
  <si>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</si>
  <si>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</si>
  <si>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</si>
  <si>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</si>
  <si>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</si>
  <si>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</si>
  <si>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</si>
  <si>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</si>
  <si>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</si>
  <si>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</si>
  <si>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</si>
  <si>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</si>
  <si>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</si>
  <si>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</si>
  <si>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</si>
  <si>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</si>
  <si>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</si>
  <si>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</si>
  <si>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</si>
  <si>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</si>
  <si>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</si>
  <si>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</si>
  <si>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</si>
  <si>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</si>
  <si>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</si>
  <si>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</si>
  <si>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</si>
  <si>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</si>
  <si>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</si>
  <si>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</si>
  <si>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</si>
  <si>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</si>
  <si>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</si>
  <si>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</si>
  <si>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</si>
  <si>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</si>
  <si>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</si>
  <si>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</si>
  <si>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</si>
  <si>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</si>
  <si>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</si>
  <si>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</si>
  <si>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</si>
  <si>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</si>
  <si>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</si>
  <si>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</si>
  <si>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</si>
  <si>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</si>
  <si>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</si>
  <si>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</si>
  <si>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</si>
  <si>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</si>
  <si>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</si>
  <si>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</si>
  <si>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</si>
  <si>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</si>
  <si>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</si>
  <si>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</si>
  <si>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</si>
  <si>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</si>
  <si>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</si>
  <si>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</si>
  <si>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</si>
  <si>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</si>
  <si>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</si>
  <si>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</si>
  <si>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</si>
  <si>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</si>
  <si>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</si>
  <si>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</si>
  <si>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</si>
  <si>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</si>
  <si>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</si>
  <si>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</si>
  <si>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</si>
  <si>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</si>
  <si>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</si>
  <si>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</si>
  <si>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</si>
  <si>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</si>
  <si>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</si>
  <si>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</si>
  <si>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</si>
  <si>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</si>
  <si>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</si>
  <si>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</si>
  <si>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</si>
  <si>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</si>
  <si>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</si>
  <si>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</si>
  <si>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</si>
  <si>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</si>
  <si>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</si>
  <si>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</si>
  <si>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</si>
  <si>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</si>
  <si>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</si>
  <si>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</si>
  <si>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</si>
  <si>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</si>
  <si>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</si>
  <si>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</si>
  <si>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</si>
  <si>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</si>
  <si>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</si>
  <si>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</si>
  <si>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</si>
  <si>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</si>
  <si>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</si>
  <si>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</si>
  <si>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</si>
  <si>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</si>
  <si>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</si>
  <si>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</si>
  <si>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</si>
  <si>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</si>
  <si>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</si>
  <si>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</si>
  <si>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</si>
  <si>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</si>
  <si>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</si>
  <si>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</si>
  <si>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</si>
  <si>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</si>
  <si>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</si>
  <si>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</si>
  <si>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</si>
  <si>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</si>
  <si>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</si>
  <si>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</si>
  <si>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</si>
  <si>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</si>
  <si>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</si>
  <si>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</si>
  <si>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</si>
  <si>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</si>
  <si>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</si>
  <si>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</si>
  <si>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</si>
  <si>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</si>
  <si>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</si>
  <si>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</si>
  <si>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</si>
  <si>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</si>
  <si>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</si>
  <si>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</si>
  <si>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</si>
  <si>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</si>
  <si>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</si>
  <si>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</si>
  <si>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</si>
  <si>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</si>
  <si>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</si>
  <si>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</si>
  <si>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</si>
  <si>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</si>
  <si>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</si>
  <si>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</si>
  <si>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</si>
  <si>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</si>
  <si>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</si>
  <si>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</si>
  <si>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</si>
  <si>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</si>
  <si>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</si>
  <si>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</si>
  <si>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</si>
  <si>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</si>
  <si>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</si>
  <si>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</si>
  <si>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</si>
  <si>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</si>
  <si>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</si>
  <si>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</si>
  <si>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</si>
  <si>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</si>
  <si>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</si>
  <si>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</si>
  <si>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</si>
  <si>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</si>
  <si>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</si>
  <si>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</si>
  <si>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</si>
  <si>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</si>
  <si>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</si>
  <si>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</si>
  <si>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</si>
  <si>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</si>
  <si>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</si>
  <si>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</si>
  <si>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</si>
  <si>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</si>
  <si>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</si>
  <si>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</si>
  <si>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</si>
  <si>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</si>
  <si>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</si>
  <si>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</si>
  <si>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</si>
  <si>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</si>
  <si>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</si>
  <si>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</si>
  <si>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</si>
  <si>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</si>
  <si>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</si>
  <si>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</si>
  <si>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</si>
  <si>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</si>
  <si>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</si>
  <si>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</si>
  <si>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</si>
  <si>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</si>
  <si>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</si>
  <si>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</si>
  <si>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</si>
  <si>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</si>
  <si>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</si>
  <si>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</si>
  <si>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</si>
  <si>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</si>
  <si>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</si>
  <si>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</si>
  <si>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</si>
  <si>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</si>
  <si>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</si>
  <si>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</si>
  <si>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</si>
  <si>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</si>
  <si>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</si>
  <si>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</si>
  <si>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</si>
  <si>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</si>
  <si>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</si>
  <si>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</si>
  <si>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</si>
  <si>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</si>
  <si>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</si>
  <si>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</si>
  <si>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</si>
  <si>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</si>
  <si>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</si>
  <si>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</si>
  <si>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</si>
  <si>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</si>
  <si>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</si>
  <si>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</si>
  <si>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</si>
  <si>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</si>
  <si>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</si>
  <si>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</si>
  <si>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</si>
  <si>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</si>
  <si>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</si>
  <si>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</si>
  <si>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</si>
  <si>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</si>
  <si>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</si>
  <si>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</si>
  <si>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</si>
  <si>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</si>
  <si>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</si>
  <si>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</si>
  <si>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</si>
  <si>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</si>
  <si>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</si>
  <si>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</si>
  <si>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</si>
  <si>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</si>
  <si>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</si>
  <si>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</si>
  <si>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</si>
  <si>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</si>
  <si>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</si>
  <si>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</si>
  <si>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</si>
  <si>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</si>
  <si>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</si>
  <si>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</si>
  <si>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</si>
  <si>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</si>
  <si>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</si>
  <si>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</si>
  <si>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</si>
  <si>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</si>
  <si>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</si>
  <si>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</si>
  <si>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</si>
  <si>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</si>
  <si>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</si>
  <si>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</si>
  <si>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</si>
  <si>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</si>
  <si>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</si>
  <si>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</si>
  <si>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</si>
  <si>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</si>
  <si>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</si>
  <si>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</si>
  <si>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</si>
  <si>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</si>
  <si>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</si>
  <si>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</si>
  <si>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</si>
  <si>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</si>
  <si>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</si>
  <si>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</si>
  <si>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</si>
  <si>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</si>
  <si>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</si>
  <si>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</si>
  <si>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</si>
  <si>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</si>
  <si>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</si>
  <si>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</si>
  <si>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</si>
  <si>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</si>
  <si>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</si>
  <si>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</si>
  <si>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</si>
  <si>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</si>
  <si>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</si>
  <si>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</si>
  <si>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</si>
  <si>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</si>
  <si>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</si>
  <si>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</si>
  <si>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</si>
  <si>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</si>
  <si>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</si>
  <si>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</si>
  <si>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</si>
  <si>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</si>
  <si>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</si>
  <si>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</si>
  <si>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</si>
  <si>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</si>
  <si>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</si>
  <si>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</si>
  <si>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</si>
  <si>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</si>
  <si>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</si>
  <si>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</si>
  <si>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</si>
  <si>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</si>
  <si>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</si>
  <si>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</si>
  <si>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</si>
  <si>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</si>
  <si>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</si>
  <si>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</si>
  <si>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</si>
  <si>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</si>
  <si>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</si>
  <si>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</si>
  <si>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</si>
  <si>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</si>
  <si>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</si>
  <si>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</si>
  <si>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</si>
  <si>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</si>
  <si>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</si>
  <si>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</si>
  <si>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</si>
  <si>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</si>
  <si>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</si>
  <si>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</si>
  <si>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</si>
  <si>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</si>
  <si>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</si>
  <si>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</si>
  <si>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</si>
  <si>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</si>
  <si>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</si>
  <si>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</si>
  <si>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</si>
  <si>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</si>
  <si>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</si>
  <si>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</si>
  <si>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</si>
  <si>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</si>
  <si>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</si>
  <si>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</si>
  <si>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</si>
  <si>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</si>
  <si>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</si>
  <si>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</si>
  <si>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</si>
  <si>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</si>
  <si>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</si>
  <si>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</si>
  <si>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</si>
  <si>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</si>
  <si>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</si>
  <si>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</si>
  <si>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</si>
  <si>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</si>
  <si>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</si>
  <si>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</si>
  <si>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</si>
  <si>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</si>
  <si>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</si>
  <si>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</si>
  <si>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</si>
  <si>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</si>
  <si>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</si>
  <si>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</si>
  <si>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</si>
  <si>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</si>
  <si>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</si>
  <si>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</si>
  <si>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</si>
  <si>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</si>
  <si>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</si>
  <si>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</si>
  <si>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</si>
  <si>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</si>
  <si>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</si>
  <si>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</si>
  <si>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</si>
  <si>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</si>
  <si>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</si>
  <si>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</si>
  <si>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</si>
  <si>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</si>
  <si>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</si>
  <si>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</si>
  <si>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</si>
  <si>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</si>
  <si>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</si>
  <si>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</si>
  <si>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</si>
  <si>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</si>
  <si>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</si>
  <si>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</si>
  <si>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</si>
  <si>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</si>
  <si>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</si>
  <si>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</si>
  <si>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</si>
  <si>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</si>
  <si>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</si>
  <si>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</si>
  <si>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</si>
  <si>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</si>
  <si>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</si>
  <si>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</si>
  <si>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</si>
  <si>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</si>
  <si>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</si>
  <si>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</si>
  <si>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</si>
  <si>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</si>
  <si>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</si>
  <si>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</si>
  <si>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</si>
  <si>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</si>
  <si>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</si>
  <si>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</si>
  <si>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</si>
  <si>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</si>
  <si>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</si>
  <si>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</si>
  <si>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</si>
  <si>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</si>
  <si>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</si>
  <si>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</si>
  <si>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</si>
  <si>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</si>
  <si>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</si>
  <si>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</si>
  <si>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</si>
  <si>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</si>
  <si>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</si>
  <si>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</si>
  <si>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</si>
  <si>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</si>
  <si>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</si>
  <si>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</si>
  <si>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</si>
  <si>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</si>
  <si>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</si>
  <si>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</si>
  <si>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</si>
  <si>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</si>
  <si>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</si>
  <si>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</si>
  <si>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</si>
  <si>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</si>
  <si>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</si>
  <si>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</si>
  <si>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</si>
  <si>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</si>
  <si>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</si>
  <si>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</si>
  <si>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</si>
  <si>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</si>
  <si>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</si>
  <si>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</si>
  <si>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</si>
  <si>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</si>
  <si>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</si>
  <si>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</si>
  <si>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</si>
  <si>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</si>
  <si>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</si>
  <si>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</si>
  <si>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</si>
  <si>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</si>
  <si>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</si>
  <si>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</si>
  <si>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</si>
  <si>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</si>
  <si>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</si>
  <si>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</si>
  <si>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</si>
  <si>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</si>
  <si>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</si>
  <si>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</si>
  <si>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</si>
  <si>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</si>
  <si>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</si>
  <si>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</si>
  <si>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</si>
  <si>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</si>
  <si>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</si>
  <si>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</si>
  <si>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</si>
  <si>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</si>
  <si>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</si>
  <si>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</si>
  <si>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</si>
  <si>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</si>
  <si>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</si>
  <si>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</si>
  <si>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</si>
  <si>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</si>
  <si>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</si>
  <si>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</si>
  <si>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</si>
  <si>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</si>
  <si>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</si>
  <si>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</si>
  <si>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</si>
  <si>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</si>
  <si>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</si>
  <si>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</si>
  <si>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</si>
  <si>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</si>
  <si>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</si>
  <si>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</si>
  <si>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</si>
  <si>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</si>
  <si>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</si>
  <si>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</si>
  <si>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</si>
  <si>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</si>
  <si>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</si>
  <si>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</si>
  <si>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</si>
  <si>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</si>
  <si>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</si>
  <si>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</si>
  <si>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</si>
  <si>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</si>
  <si>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</si>
  <si>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</si>
  <si>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</si>
  <si>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</si>
  <si>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</si>
  <si>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</si>
  <si>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</si>
  <si>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</si>
  <si>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</si>
  <si>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</si>
  <si>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</si>
  <si>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</si>
  <si>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</si>
  <si>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</si>
  <si>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</si>
  <si>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</si>
  <si>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</si>
  <si>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</si>
  <si>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</si>
  <si>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</si>
  <si>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</si>
  <si>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</si>
  <si>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</si>
  <si>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</si>
  <si>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</si>
  <si>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</si>
  <si>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</si>
  <si>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</si>
  <si>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</si>
  <si>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</si>
  <si>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</si>
  <si>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</si>
  <si>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</si>
  <si>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</si>
  <si>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</si>
  <si>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</si>
  <si>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</si>
  <si>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</si>
  <si>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</si>
  <si>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</si>
  <si>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</si>
  <si>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</si>
  <si>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</si>
  <si>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</si>
  <si>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</si>
  <si>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</si>
  <si>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</si>
  <si>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</si>
  <si>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</si>
  <si>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</si>
  <si>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</si>
  <si>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</si>
  <si>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</si>
  <si>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</si>
  <si>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</si>
  <si>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</si>
  <si>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</si>
  <si>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</si>
  <si>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</si>
  <si>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</si>
  <si>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</si>
  <si>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</si>
  <si>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</si>
  <si>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</si>
  <si>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</si>
  <si>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</si>
  <si>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</si>
  <si>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</si>
  <si>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</si>
  <si>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</si>
  <si>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</si>
  <si>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</si>
  <si>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</si>
  <si>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</si>
  <si>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</si>
  <si>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</si>
  <si>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</si>
  <si>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</si>
  <si>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</si>
  <si>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</si>
  <si>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</si>
  <si>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</si>
  <si>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</si>
  <si>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</si>
  <si>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</si>
  <si>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</si>
  <si>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</si>
  <si>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</si>
  <si>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</si>
  <si>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</si>
  <si>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</si>
  <si>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</si>
  <si>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</si>
  <si>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</si>
  <si>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</si>
  <si>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</si>
  <si>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</si>
  <si>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</si>
  <si>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</si>
  <si>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</si>
  <si>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</si>
  <si>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</si>
  <si>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</si>
  <si>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</si>
  <si>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</si>
  <si>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</si>
  <si>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</si>
  <si>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</si>
  <si>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</si>
  <si>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</si>
  <si>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</si>
  <si>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</si>
  <si>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</si>
  <si>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</si>
  <si>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</si>
  <si>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</si>
  <si>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</si>
  <si>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</si>
  <si>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</si>
  <si>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</si>
  <si>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</si>
  <si>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</si>
  <si>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</si>
  <si>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</si>
  <si>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</si>
  <si>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</si>
  <si>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</si>
  <si>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</si>
  <si>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</si>
  <si>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</si>
  <si>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</si>
  <si>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</si>
  <si>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</si>
  <si>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</si>
  <si>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</si>
  <si>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</si>
  <si>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</si>
  <si>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</si>
  <si>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</si>
  <si>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</si>
  <si>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</si>
  <si>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</si>
  <si>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</si>
  <si>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</si>
  <si>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</si>
  <si>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</si>
  <si>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</si>
  <si>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</si>
  <si>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</si>
  <si>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</si>
  <si>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</si>
  <si>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</si>
  <si>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</si>
  <si>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</si>
  <si>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</si>
  <si>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</si>
  <si>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</si>
  <si>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</si>
  <si>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</si>
  <si>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</si>
  <si>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</si>
  <si>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</si>
  <si>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</si>
  <si>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</si>
  <si>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</si>
  <si>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</si>
  <si>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</si>
  <si>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</si>
  <si>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</si>
  <si>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</si>
  <si>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</si>
  <si>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</si>
  <si>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</si>
  <si>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</si>
  <si>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</si>
  <si>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</si>
  <si>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</si>
  <si>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</si>
  <si>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</si>
  <si>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</si>
  <si>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</si>
  <si>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</si>
  <si>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</si>
  <si>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</si>
  <si>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</si>
  <si>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</si>
  <si>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</si>
  <si>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</si>
  <si>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</si>
  <si>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</si>
  <si>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</si>
  <si>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</si>
  <si>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</si>
  <si>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</si>
  <si>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</si>
  <si>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</si>
  <si>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</si>
  <si>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</si>
  <si>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</si>
  <si>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</si>
  <si>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</si>
  <si>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</si>
  <si>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</si>
  <si>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</si>
  <si>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</si>
  <si>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</si>
  <si>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</si>
  <si>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</si>
  <si>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</si>
  <si>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</si>
  <si>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</si>
  <si>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</si>
  <si>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</si>
  <si>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</si>
  <si>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</si>
  <si>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</si>
  <si>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</si>
  <si>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</si>
  <si>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</si>
  <si>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</si>
  <si>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</si>
  <si>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</si>
  <si>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</si>
  <si>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</si>
  <si>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</si>
  <si>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</si>
  <si>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</si>
  <si>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</si>
  <si>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</si>
  <si>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</si>
  <si>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</si>
  <si>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</si>
  <si>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</si>
  <si>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</si>
  <si>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</si>
  <si>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</si>
  <si>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</si>
  <si>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</si>
  <si>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</si>
  <si>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</si>
  <si>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</si>
  <si>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</si>
  <si>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</si>
  <si>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</si>
  <si>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</si>
  <si>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</si>
  <si>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</si>
  <si>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</si>
  <si>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</si>
  <si>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</si>
  <si>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</si>
  <si>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</si>
  <si>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</si>
  <si>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</si>
  <si>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</si>
  <si>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</si>
  <si>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</si>
  <si>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</si>
  <si>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</si>
  <si>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</si>
  <si>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</si>
  <si>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</si>
  <si>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</si>
  <si>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</si>
  <si>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</si>
  <si>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</si>
  <si>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</si>
  <si>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</si>
  <si>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</si>
  <si>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</si>
  <si>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</si>
  <si>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</si>
  <si>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</si>
  <si>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</si>
  <si>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</si>
  <si>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</si>
  <si>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</si>
  <si>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</si>
  <si>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</si>
  <si>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</si>
  <si>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</si>
  <si>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</si>
  <si>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</si>
  <si>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</si>
  <si>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</si>
  <si>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</si>
  <si>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</si>
  <si>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</si>
  <si>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</si>
  <si>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</si>
  <si>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</si>
  <si>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</si>
  <si>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</si>
  <si>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</si>
  <si>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</si>
  <si>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</si>
  <si>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</si>
  <si>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</si>
  <si>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</si>
  <si>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</si>
  <si>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</si>
  <si>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</si>
  <si>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</si>
  <si>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</si>
  <si>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</si>
  <si>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</si>
  <si>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</si>
  <si>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</si>
  <si>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</si>
  <si>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</si>
  <si>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</si>
  <si>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</si>
  <si>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</si>
  <si>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</si>
  <si>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</si>
  <si>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</si>
  <si>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</si>
  <si>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</si>
  <si>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</si>
  <si>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</si>
  <si>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</si>
  <si>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</si>
  <si>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</si>
  <si>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</si>
  <si>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</si>
  <si>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</si>
  <si>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</si>
  <si>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</si>
  <si>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</si>
  <si>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</si>
  <si>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</si>
  <si>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</si>
  <si>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</si>
  <si>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</si>
  <si>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</si>
  <si>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</si>
  <si>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</si>
  <si>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</si>
  <si>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</si>
  <si>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</si>
  <si>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</si>
  <si>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</si>
  <si>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</si>
  <si>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</si>
  <si>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</si>
  <si>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</si>
  <si>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</si>
  <si>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</si>
  <si>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</si>
  <si>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</si>
  <si>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</si>
  <si>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</si>
  <si>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</si>
  <si>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</si>
  <si>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</si>
  <si>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</si>
  <si>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</si>
  <si>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</si>
  <si>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</si>
  <si>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</si>
  <si>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</si>
  <si>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</si>
  <si>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</si>
  <si>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</si>
  <si>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</si>
  <si>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</si>
  <si>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</si>
  <si>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</si>
  <si>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</si>
  <si>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</si>
  <si>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</si>
  <si>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</si>
  <si>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</si>
  <si>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</si>
  <si>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</si>
  <si>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</si>
  <si>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</si>
  <si>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</si>
  <si>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</si>
  <si>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</si>
  <si>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</si>
  <si>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</si>
  <si>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</si>
  <si>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</si>
  <si>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</si>
  <si>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</si>
  <si>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</si>
  <si>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</si>
  <si>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</si>
  <si>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</si>
  <si>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</si>
  <si>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</si>
  <si>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</si>
  <si>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</si>
  <si>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</si>
  <si>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</si>
  <si>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</si>
  <si>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</si>
  <si>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</si>
  <si>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</si>
  <si>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</si>
  <si>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</si>
  <si>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</si>
  <si>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</si>
  <si>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</si>
  <si>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</si>
  <si>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</si>
  <si>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</si>
  <si>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</si>
  <si>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</si>
  <si>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</si>
  <si>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</si>
  <si>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</si>
  <si>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</si>
  <si>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</si>
  <si>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</si>
  <si>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</si>
  <si>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</si>
  <si>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</si>
  <si>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</si>
  <si>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</si>
  <si>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</si>
  <si>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</si>
  <si>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</si>
  <si>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</si>
  <si>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</si>
  <si>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</si>
  <si>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</si>
  <si>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</si>
  <si>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</si>
  <si>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</si>
  <si>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</si>
  <si>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</si>
  <si>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</si>
  <si>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</si>
  <si>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</si>
  <si>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</si>
  <si>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</si>
  <si>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</si>
  <si>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</si>
  <si>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</si>
  <si>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</si>
  <si>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</si>
  <si>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</si>
  <si>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</si>
  <si>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</si>
  <si>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</si>
  <si>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</si>
  <si>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</si>
  <si>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</si>
  <si>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</si>
  <si>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</si>
  <si>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</si>
  <si>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</si>
  <si>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</si>
  <si>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</si>
  <si>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</si>
  <si>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</si>
  <si>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</si>
  <si>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</si>
  <si>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</si>
  <si>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</si>
  <si>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</si>
  <si>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</si>
  <si>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</si>
  <si>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</si>
  <si>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</si>
  <si>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</si>
  <si>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</si>
  <si>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</si>
  <si>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</si>
  <si>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</si>
  <si>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</si>
  <si>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</si>
  <si>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</si>
  <si>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</si>
  <si>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</si>
  <si>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</si>
  <si>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</si>
  <si>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</si>
  <si>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</si>
  <si>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</si>
  <si>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</si>
  <si>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</si>
  <si>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</si>
  <si>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</si>
  <si>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</si>
  <si>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</si>
  <si>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</si>
  <si>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</si>
  <si>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</si>
  <si>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</si>
  <si>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</si>
  <si>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</si>
  <si>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</si>
  <si>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</si>
  <si>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</si>
  <si>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</si>
  <si>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</si>
  <si>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</si>
  <si>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</si>
  <si>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</si>
  <si>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</si>
  <si>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</si>
  <si>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</si>
  <si>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</si>
  <si>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</si>
  <si>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</si>
  <si>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</si>
  <si>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</si>
  <si>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</si>
  <si>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</si>
  <si>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</si>
  <si>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</si>
  <si>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</si>
  <si>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</si>
  <si>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</si>
  <si>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</si>
  <si>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</si>
  <si>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</si>
  <si>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</si>
  <si>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</si>
  <si>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</si>
  <si>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</si>
  <si>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</si>
  <si>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</si>
  <si>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</si>
  <si>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</si>
  <si>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</si>
  <si>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</si>
  <si>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</si>
  <si>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</si>
  <si>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</si>
  <si>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</si>
  <si>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</si>
  <si>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</si>
  <si>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</si>
  <si>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</si>
  <si>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</si>
  <si>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</si>
  <si>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</si>
  <si>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</si>
  <si>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</si>
  <si>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</si>
  <si>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</si>
  <si>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</si>
  <si>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</si>
  <si>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</si>
  <si>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</si>
  <si>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</si>
  <si>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</si>
  <si>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</si>
  <si>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</si>
  <si>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</si>
  <si>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</si>
  <si>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</si>
  <si>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</si>
  <si>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</si>
  <si>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</si>
  <si>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</si>
  <si>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</si>
  <si>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</si>
  <si>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</si>
  <si>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</si>
  <si>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</si>
  <si>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</si>
  <si>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</si>
  <si>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</si>
  <si>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</si>
  <si>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</si>
  <si>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</si>
  <si>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</si>
  <si>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</si>
  <si>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</si>
  <si>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</si>
  <si>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</si>
  <si>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</si>
  <si>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</si>
  <si>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</si>
  <si>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</si>
  <si>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</si>
  <si>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</si>
  <si>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</si>
  <si>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</si>
  <si>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</si>
  <si>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</si>
  <si>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</si>
  <si>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</si>
  <si>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</si>
  <si>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</si>
  <si>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</si>
  <si>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</si>
  <si>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</si>
  <si>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</si>
  <si>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</si>
  <si>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</si>
  <si>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</si>
  <si>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</si>
  <si>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</si>
  <si>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</si>
  <si>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</si>
  <si>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</si>
  <si>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</si>
  <si>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</si>
  <si>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</si>
  <si>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</si>
  <si>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</si>
  <si>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</si>
  <si>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</si>
  <si>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</si>
  <si>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</si>
  <si>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</si>
  <si>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</si>
  <si>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</si>
  <si>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</si>
  <si>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</si>
  <si>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</si>
  <si>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</si>
  <si>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</si>
  <si>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</si>
  <si>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</si>
  <si>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</si>
  <si>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</si>
  <si>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</si>
  <si>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</si>
  <si>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</si>
  <si>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</si>
  <si>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</si>
  <si>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</si>
  <si>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</si>
  <si>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</si>
  <si>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</si>
  <si>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</si>
  <si>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</si>
  <si>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</si>
  <si>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</si>
  <si>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</si>
  <si>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</si>
  <si>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</si>
  <si>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</si>
  <si>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</si>
  <si>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</si>
  <si>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</si>
  <si>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</si>
  <si>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</si>
  <si>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</si>
  <si>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</si>
  <si>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</si>
  <si>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</si>
  <si>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</si>
  <si>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</si>
  <si>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</si>
  <si>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</si>
  <si>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</si>
  <si>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</si>
  <si>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</si>
  <si>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</si>
  <si>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</si>
  <si>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</si>
  <si>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</si>
  <si>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</si>
  <si>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</si>
  <si>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</si>
  <si>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</si>
  <si>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</si>
  <si>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</si>
  <si>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</si>
  <si>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</si>
  <si>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</si>
  <si>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</si>
  <si>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</si>
  <si>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</si>
  <si>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</si>
  <si>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</si>
  <si>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</si>
  <si>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</si>
  <si>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</si>
  <si>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</si>
  <si>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</si>
  <si>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</si>
  <si>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</si>
  <si>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</si>
  <si>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</si>
  <si>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</si>
  <si>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</si>
  <si>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</si>
  <si>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</si>
  <si>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</si>
  <si>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</si>
  <si>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</si>
  <si>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</si>
  <si>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</si>
  <si>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</si>
  <si>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</si>
  <si>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</si>
  <si>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</si>
  <si>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</si>
  <si>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</si>
  <si>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</si>
  <si>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</si>
  <si>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</si>
  <si>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</si>
  <si>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</si>
  <si>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</si>
  <si>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</si>
  <si>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</si>
  <si>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</si>
  <si>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</si>
  <si>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</si>
  <si>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</si>
  <si>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</si>
  <si>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</si>
  <si>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</si>
  <si>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</si>
  <si>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</si>
  <si>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</si>
  <si>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</si>
  <si>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</si>
  <si>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</si>
  <si>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</si>
  <si>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</si>
  <si>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</si>
  <si>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</si>
  <si>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</si>
  <si>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</si>
  <si>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</si>
  <si>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</si>
  <si>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</si>
  <si>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</si>
  <si>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</si>
  <si>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</si>
  <si>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</si>
  <si>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</si>
  <si>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</si>
  <si>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</si>
  <si>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</si>
  <si>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</si>
  <si>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</si>
  <si>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</si>
  <si>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</si>
  <si>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</si>
  <si>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</si>
  <si>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</si>
  <si>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</si>
  <si>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</si>
  <si>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</si>
  <si>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</si>
  <si>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</si>
  <si>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</si>
  <si>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</si>
  <si>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</si>
  <si>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</si>
  <si>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</si>
  <si>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</si>
  <si>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</si>
  <si>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</si>
  <si>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</si>
  <si>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</si>
  <si>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</si>
  <si>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</si>
  <si>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</si>
  <si>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</si>
  <si>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</si>
  <si>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</si>
  <si>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</si>
  <si>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</si>
  <si>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</si>
  <si>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</si>
  <si>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</si>
  <si>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</si>
  <si>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</si>
  <si>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</si>
  <si>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</si>
  <si>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</si>
  <si>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</si>
  <si>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</si>
  <si>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</si>
  <si>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</si>
  <si>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</si>
  <si>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</si>
  <si>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</si>
  <si>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</si>
  <si>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</si>
  <si>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</si>
  <si>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</si>
  <si>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</si>
  <si>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</si>
  <si>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</si>
  <si>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</si>
  <si>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</si>
  <si>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</si>
  <si>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</si>
  <si>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</si>
  <si>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</si>
  <si>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</si>
  <si>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</si>
  <si>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</si>
  <si>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</si>
  <si>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</si>
  <si>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</si>
  <si>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</si>
  <si>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</si>
  <si>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</si>
  <si>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</si>
  <si>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</si>
  <si>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</si>
  <si>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</si>
  <si>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</si>
  <si>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</si>
  <si>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</si>
  <si>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</si>
  <si>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</si>
  <si>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</si>
  <si>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</si>
  <si>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</si>
  <si>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</si>
  <si>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</si>
  <si>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</si>
  <si>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</si>
  <si>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</si>
  <si>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</si>
  <si>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</si>
  <si>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</si>
  <si>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</si>
  <si>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</si>
  <si>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</si>
  <si>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</si>
  <si>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</si>
  <si>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</si>
  <si>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</si>
  <si>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</si>
  <si>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</si>
  <si>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</si>
  <si>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</si>
  <si>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</si>
  <si>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</si>
  <si>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</si>
  <si>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</si>
  <si>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</si>
  <si>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</si>
  <si>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</si>
  <si>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</si>
  <si>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</si>
  <si>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</si>
  <si>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</si>
  <si>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</si>
  <si>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</si>
  <si>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</si>
  <si>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</si>
  <si>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</si>
  <si>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</si>
  <si>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</si>
  <si>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</si>
  <si>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</si>
  <si>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</si>
  <si>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</si>
  <si>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</si>
  <si>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</si>
  <si>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</si>
  <si>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</si>
  <si>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</si>
  <si>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</si>
  <si>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</si>
  <si>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</si>
  <si>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</si>
  <si>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</si>
  <si>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</si>
  <si>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</si>
  <si>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</si>
  <si>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</si>
  <si>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</si>
  <si>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</si>
  <si>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</si>
  <si>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</si>
  <si>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</si>
  <si>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</si>
  <si>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</si>
  <si>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</si>
  <si>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</si>
  <si>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</si>
  <si>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</si>
  <si>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</si>
  <si>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</si>
  <si>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</si>
  <si>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</si>
  <si>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</si>
  <si>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</si>
  <si>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</si>
  <si>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</si>
  <si>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</si>
  <si>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</si>
  <si>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</si>
  <si>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</si>
  <si>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</si>
  <si>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</si>
  <si>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</si>
  <si>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</si>
  <si>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</si>
  <si>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</si>
  <si>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</si>
  <si>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</si>
  <si>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</si>
  <si>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</si>
  <si>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</si>
  <si>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</si>
  <si>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</si>
  <si>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</si>
  <si>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</si>
  <si>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</si>
  <si>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</si>
  <si>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</si>
  <si>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</si>
  <si>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</si>
  <si>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</si>
  <si>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</si>
  <si>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</si>
  <si>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</si>
  <si>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</si>
  <si>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</si>
  <si>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</si>
  <si>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</si>
  <si>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</si>
  <si>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</si>
  <si>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</si>
  <si>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</si>
  <si>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</si>
  <si>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</si>
  <si>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</si>
  <si>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</si>
  <si>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</si>
  <si>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</si>
  <si>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</si>
  <si>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</si>
  <si>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</si>
  <si>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</si>
  <si>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</si>
  <si>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</si>
  <si>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</si>
  <si>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</si>
  <si>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</si>
  <si>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</si>
  <si>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</si>
  <si>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</si>
  <si>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</si>
  <si>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</si>
  <si>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</si>
  <si>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</si>
  <si>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</si>
  <si>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</si>
  <si>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</si>
  <si>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</si>
  <si>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</si>
  <si>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</si>
  <si>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</si>
  <si>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</si>
  <si>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</si>
  <si>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</si>
  <si>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</si>
  <si>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</si>
  <si>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</si>
  <si>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</si>
  <si>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</si>
  <si>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</si>
  <si>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</si>
  <si>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</si>
  <si>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</si>
  <si>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</si>
  <si>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</si>
  <si>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</si>
  <si>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</si>
  <si>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</si>
  <si>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</si>
  <si>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</si>
  <si>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</si>
  <si>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</si>
  <si>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</si>
  <si>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</si>
  <si>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</si>
  <si>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</si>
  <si>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</si>
  <si>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</si>
  <si>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</si>
  <si>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</si>
  <si>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</si>
  <si>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</si>
  <si>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</si>
  <si>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</si>
  <si>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</si>
  <si>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</si>
  <si>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</si>
  <si>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</si>
  <si>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</si>
  <si>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</si>
  <si>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</si>
  <si>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</si>
  <si>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</si>
  <si>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</si>
  <si>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</si>
  <si>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</si>
  <si>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</si>
  <si>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</si>
  <si>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</si>
  <si>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</si>
  <si>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</si>
  <si>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</si>
  <si>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</si>
  <si>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</si>
  <si>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</si>
  <si>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</si>
  <si>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</si>
  <si>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</si>
  <si>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</si>
  <si>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</si>
  <si>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</si>
  <si>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</si>
  <si>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</si>
  <si>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</si>
  <si>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</si>
  <si>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</si>
  <si>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</si>
  <si>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</si>
  <si>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</si>
  <si>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</si>
  <si>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</si>
  <si>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</si>
  <si>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</si>
  <si>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</si>
  <si>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</si>
  <si>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</si>
  <si>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</si>
  <si>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</si>
  <si>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</si>
  <si>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</si>
  <si>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</si>
  <si>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</si>
  <si>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</si>
  <si>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</si>
  <si>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</si>
  <si>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</si>
  <si>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</si>
  <si>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</si>
  <si>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</si>
  <si>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</si>
  <si>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</si>
  <si>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</si>
  <si>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</si>
  <si>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</si>
  <si>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</si>
  <si>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</si>
  <si>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</si>
  <si>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</si>
  <si>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</si>
  <si>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</si>
  <si>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</si>
  <si>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</si>
  <si>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</si>
  <si>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</si>
  <si>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</si>
  <si>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</si>
  <si>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</si>
  <si>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</si>
  <si>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</si>
  <si>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</si>
  <si>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</si>
  <si>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</si>
  <si>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</si>
  <si>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</si>
  <si>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</si>
  <si>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</si>
  <si>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</si>
  <si>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</si>
  <si>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</si>
  <si>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</si>
  <si>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</si>
  <si>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</si>
  <si>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</si>
  <si>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</si>
  <si>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</si>
  <si>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</si>
  <si>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</si>
  <si>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</si>
  <si>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</si>
  <si>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</si>
  <si>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</si>
  <si>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</si>
  <si>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</si>
  <si>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</si>
  <si>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</si>
  <si>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</si>
  <si>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</si>
  <si>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</si>
  <si>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</si>
  <si>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</si>
  <si>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</si>
  <si>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</si>
  <si>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</si>
  <si>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</si>
  <si>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</si>
  <si>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</si>
  <si>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</si>
  <si>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</si>
  <si>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</si>
  <si>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</si>
  <si>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</si>
  <si>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</si>
  <si>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</si>
  <si>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</si>
  <si>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</si>
  <si>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</si>
  <si>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</si>
  <si>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</si>
  <si>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</si>
  <si>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</si>
  <si>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</si>
  <si>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</si>
  <si>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</si>
  <si>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</si>
  <si>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</si>
  <si>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</si>
  <si>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</si>
  <si>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</si>
  <si>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</si>
  <si>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</si>
  <si>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</si>
  <si>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</si>
  <si>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</si>
  <si>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</si>
  <si>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</si>
  <si>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</si>
  <si>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</si>
  <si>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</si>
  <si>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</si>
  <si>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</si>
  <si>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</si>
  <si>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</si>
  <si>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</si>
  <si>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</si>
  <si>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</si>
  <si>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</si>
  <si>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</si>
  <si>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</si>
  <si>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</si>
  <si>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</si>
  <si>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</si>
  <si>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</si>
  <si>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</si>
  <si>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</si>
  <si>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</si>
  <si>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</si>
  <si>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</si>
  <si>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</si>
  <si>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</si>
  <si>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</si>
  <si>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</si>
  <si>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</si>
  <si>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</si>
  <si>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</si>
  <si>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</si>
  <si>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</si>
  <si>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</si>
  <si>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</si>
  <si>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</si>
  <si>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</si>
  <si>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</si>
  <si>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</si>
  <si>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</si>
  <si>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</si>
  <si>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</si>
  <si>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</si>
  <si>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</si>
  <si>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</si>
  <si>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</si>
  <si>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</si>
  <si>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</si>
  <si>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</si>
  <si>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</si>
  <si>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</si>
  <si>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</si>
  <si>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</si>
  <si>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</si>
  <si>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</si>
  <si>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</si>
  <si>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</si>
  <si>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</si>
  <si>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</si>
  <si>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</si>
  <si>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</si>
  <si>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</si>
  <si>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</si>
  <si>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</si>
  <si>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</si>
  <si>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</si>
  <si>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</si>
  <si>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</si>
  <si>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</si>
  <si>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</si>
  <si>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</si>
  <si>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</si>
  <si>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</si>
  <si>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</si>
  <si>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</si>
  <si>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</si>
  <si>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</si>
  <si>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</si>
  <si>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</si>
  <si>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</si>
  <si>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</si>
  <si>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</si>
  <si>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</si>
  <si>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</si>
  <si>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</si>
  <si>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</si>
  <si>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</si>
  <si>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</si>
  <si>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</si>
  <si>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</si>
  <si>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</si>
  <si>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</si>
  <si>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</si>
  <si>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</si>
  <si>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</si>
  <si>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</si>
  <si>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</si>
  <si>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</si>
  <si>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</si>
  <si>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</si>
  <si>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</si>
  <si>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</si>
  <si>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</si>
  <si>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</si>
  <si>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</si>
  <si>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</si>
  <si>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</si>
  <si>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</si>
  <si>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</si>
  <si>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</si>
  <si>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</si>
  <si>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</si>
  <si>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</si>
  <si>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</si>
  <si>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</si>
  <si>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</si>
  <si>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</si>
  <si>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</si>
  <si>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</si>
  <si>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</si>
  <si>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</si>
  <si>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</si>
  <si>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</si>
  <si>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</si>
  <si>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</si>
  <si>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</si>
  <si>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</si>
  <si>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</si>
  <si>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</si>
  <si>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</si>
  <si>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</si>
  <si>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</si>
  <si>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</si>
  <si>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</si>
  <si>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</si>
  <si>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</si>
  <si>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</si>
  <si>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</si>
  <si>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</si>
  <si>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</si>
  <si>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</si>
  <si>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</si>
  <si>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</si>
  <si>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</si>
  <si>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</si>
  <si>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</si>
  <si>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</si>
  <si>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</si>
  <si>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</si>
  <si>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</si>
  <si>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</si>
  <si>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</si>
  <si>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</si>
  <si>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</si>
  <si>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</si>
  <si>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</si>
  <si>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</si>
  <si>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</si>
  <si>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</si>
  <si>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</si>
  <si>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</si>
  <si>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</si>
  <si>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</si>
  <si>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</si>
  <si>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</si>
  <si>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</si>
  <si>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</si>
  <si>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</si>
  <si>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</si>
  <si>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</si>
  <si>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</si>
  <si>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</si>
  <si>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</si>
  <si>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</si>
  <si>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</si>
  <si>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</si>
  <si>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</si>
  <si>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</si>
  <si>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</si>
  <si>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</si>
  <si>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</si>
  <si>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</si>
  <si>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</si>
  <si>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</si>
  <si>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</si>
  <si>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</si>
  <si>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</si>
  <si>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</si>
  <si>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</si>
  <si>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</si>
  <si>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</si>
  <si>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</si>
  <si>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</si>
  <si>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</si>
  <si>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</si>
  <si>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</si>
  <si>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</si>
  <si>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</si>
  <si>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</si>
  <si>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</si>
  <si>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</si>
  <si>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</si>
  <si>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</si>
  <si>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</si>
  <si>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</si>
  <si>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</si>
  <si>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</si>
  <si>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</si>
  <si>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</si>
  <si>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</si>
  <si>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</si>
  <si>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</si>
  <si>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</si>
  <si>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</si>
  <si>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</si>
  <si>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</si>
  <si>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</si>
  <si>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</si>
  <si>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</si>
  <si>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</si>
  <si>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</si>
  <si>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</si>
  <si>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</si>
  <si>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</si>
  <si>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</si>
  <si>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</si>
  <si>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</si>
  <si>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</si>
  <si>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</si>
  <si>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</si>
  <si>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</si>
  <si>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</si>
  <si>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</si>
  <si>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</si>
  <si>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</si>
  <si>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</si>
  <si>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</si>
  <si>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</si>
  <si>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</si>
  <si>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</si>
  <si>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</si>
  <si>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</si>
  <si>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</si>
  <si>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</si>
  <si>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</si>
  <si>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</si>
  <si>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</si>
  <si>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</si>
  <si>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</si>
  <si>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</si>
  <si>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</si>
  <si>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</si>
  <si>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</si>
  <si>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</si>
  <si>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</si>
  <si>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</si>
  <si>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</si>
  <si>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</si>
  <si>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</si>
  <si>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</si>
  <si>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</si>
  <si>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</si>
  <si>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</si>
  <si>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</si>
  <si>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</si>
  <si>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</si>
  <si>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</si>
  <si>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</si>
  <si>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</si>
  <si>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</si>
  <si>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</si>
  <si>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</si>
  <si>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</si>
  <si>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</si>
  <si>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</si>
  <si>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</si>
  <si>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</si>
  <si>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</si>
  <si>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</si>
  <si>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</si>
  <si>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</si>
  <si>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</si>
  <si>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</si>
  <si>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</si>
  <si>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</si>
  <si>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</si>
  <si>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</si>
  <si>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</si>
  <si>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</si>
  <si>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</si>
  <si>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</si>
  <si>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</si>
  <si>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</si>
  <si>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</si>
  <si>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</si>
  <si>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</si>
  <si>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</si>
  <si>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</si>
  <si>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</si>
  <si>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</si>
  <si>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</si>
  <si>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</si>
  <si>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</si>
  <si>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</si>
  <si>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</si>
  <si>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</si>
  <si>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</si>
  <si>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</si>
  <si>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</si>
  <si>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</si>
  <si>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</si>
  <si>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</si>
  <si>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</si>
  <si>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</si>
  <si>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</si>
  <si>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</si>
  <si>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</si>
  <si>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</si>
  <si>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</si>
  <si>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</si>
  <si>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</si>
  <si>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</si>
  <si>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</si>
  <si>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</si>
  <si>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</si>
  <si>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</si>
  <si>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</si>
  <si>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</si>
  <si>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</si>
  <si>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</si>
  <si>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</si>
  <si>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</si>
  <si>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</si>
  <si>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</si>
  <si>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</si>
  <si>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</si>
  <si>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</si>
  <si>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</si>
  <si>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</si>
  <si>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</si>
  <si>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</si>
  <si>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</si>
  <si>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</si>
  <si>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</si>
  <si>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</si>
  <si>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</si>
  <si>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</si>
  <si>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</si>
  <si>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</si>
  <si>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</si>
  <si>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</si>
  <si>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</si>
  <si>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</si>
  <si>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</si>
  <si>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</si>
  <si>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</si>
  <si>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</si>
  <si>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</si>
  <si>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</si>
  <si>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</si>
  <si>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</si>
  <si>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</si>
  <si>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</si>
  <si>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</si>
  <si>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</si>
  <si>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</si>
  <si>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</si>
  <si>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</si>
  <si>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</si>
  <si>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</si>
  <si>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</si>
  <si>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</si>
  <si>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</si>
  <si>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</si>
  <si>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</si>
  <si>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</si>
  <si>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</si>
  <si>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</si>
  <si>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</si>
  <si>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</si>
  <si>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</si>
  <si>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</si>
  <si>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</si>
  <si>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</si>
  <si>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</si>
  <si>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</si>
  <si>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</si>
  <si>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</si>
  <si>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</si>
  <si>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</si>
  <si>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</si>
  <si>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</si>
  <si>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</si>
  <si>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</si>
  <si>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</si>
  <si>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</si>
  <si>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</si>
  <si>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</si>
  <si>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</si>
  <si>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</si>
  <si>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</si>
  <si>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</si>
  <si>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</si>
  <si>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</si>
  <si>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</si>
  <si>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</si>
  <si>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</si>
  <si>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</si>
  <si>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</si>
  <si>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</si>
  <si>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</si>
  <si>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</si>
  <si>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</si>
  <si>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</si>
  <si>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</si>
  <si>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</si>
  <si>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</si>
  <si>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</si>
  <si>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</si>
  <si>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</si>
  <si>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</si>
  <si>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</si>
  <si>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</si>
  <si>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</si>
  <si>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</si>
  <si>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</si>
  <si>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</si>
  <si>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</si>
  <si>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</si>
  <si>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</si>
  <si>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</si>
  <si>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</si>
  <si>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</si>
  <si>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</si>
  <si>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</si>
  <si>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</si>
  <si>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</si>
  <si>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</si>
  <si>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</si>
  <si>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</si>
  <si>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</si>
  <si>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</si>
  <si>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</si>
  <si>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</si>
  <si>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</si>
  <si>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</si>
  <si>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</si>
  <si>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</si>
  <si>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</si>
  <si>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</si>
  <si>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</si>
  <si>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</si>
  <si>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</si>
  <si>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</si>
  <si>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</si>
  <si>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</si>
  <si>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</si>
  <si>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</si>
  <si>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</si>
  <si>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</si>
  <si>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</si>
  <si>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</si>
  <si>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</si>
  <si>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</si>
  <si>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</si>
  <si>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</si>
  <si>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</si>
  <si>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</si>
  <si>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</si>
  <si>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</si>
  <si>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</si>
  <si>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</si>
  <si>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</si>
  <si>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</si>
  <si>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</si>
  <si>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</si>
  <si>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</si>
  <si>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</si>
  <si>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</si>
  <si>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</si>
  <si>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</si>
  <si>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</si>
  <si>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</si>
  <si>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</si>
  <si>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</si>
  <si>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</si>
  <si>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</si>
  <si>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</si>
  <si>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</si>
  <si>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</si>
  <si>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</si>
  <si>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</si>
  <si>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</si>
  <si>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</si>
  <si>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</si>
  <si>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</si>
  <si>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</si>
  <si>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</si>
  <si>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</si>
  <si>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</si>
  <si>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</si>
  <si>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</si>
  <si>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</si>
  <si>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</si>
  <si>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</si>
  <si>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</si>
  <si>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</si>
  <si>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</si>
  <si>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</si>
  <si>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</si>
  <si>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</si>
  <si>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</si>
  <si>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</si>
  <si>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</si>
  <si>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</si>
  <si>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</si>
  <si>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</si>
  <si>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</si>
  <si>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</si>
  <si>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</si>
  <si>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</si>
  <si>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</si>
  <si>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</si>
  <si>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</si>
  <si>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</si>
  <si>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</si>
  <si>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</si>
  <si>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</si>
  <si>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</si>
  <si>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</si>
  <si>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</si>
  <si>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</si>
  <si>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</si>
  <si>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</si>
  <si>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</si>
  <si>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</si>
  <si>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</si>
  <si>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</si>
  <si>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</si>
  <si>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</si>
  <si>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</si>
  <si>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</si>
  <si>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</si>
  <si>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</si>
  <si>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</si>
  <si>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</si>
  <si>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</si>
  <si>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</si>
  <si>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</si>
  <si>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</si>
  <si>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</si>
  <si>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</si>
  <si>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</si>
  <si>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</si>
  <si>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</si>
  <si>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</si>
  <si>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</si>
  <si>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</si>
  <si>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</si>
  <si>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</si>
  <si>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</si>
  <si>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</si>
  <si>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</si>
  <si>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</si>
  <si>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</si>
  <si>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</si>
  <si>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</si>
  <si>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</si>
  <si>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</si>
  <si>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</si>
  <si>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</si>
  <si>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</si>
  <si>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</si>
  <si>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</si>
  <si>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</si>
  <si>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</si>
  <si>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</si>
  <si>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</si>
  <si>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</si>
  <si>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</si>
  <si>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</si>
  <si>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</si>
  <si>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</si>
  <si>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</si>
  <si>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</si>
  <si>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</si>
  <si>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</si>
  <si>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</si>
  <si>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</si>
  <si>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</si>
  <si>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</si>
  <si>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</si>
  <si>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</si>
  <si>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</si>
  <si>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</si>
  <si>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</si>
  <si>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</si>
  <si>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</si>
  <si>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</si>
  <si>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</si>
  <si>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</si>
  <si>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</si>
  <si>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</si>
  <si>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</si>
  <si>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</si>
  <si>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</si>
  <si>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</si>
  <si>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</si>
  <si>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</si>
  <si>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</si>
  <si>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</si>
  <si>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</si>
  <si>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</si>
  <si>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</si>
  <si>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</si>
  <si>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</si>
  <si>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</si>
  <si>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</si>
  <si>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</si>
  <si>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</si>
  <si>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</si>
  <si>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</si>
  <si>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</si>
  <si>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</si>
  <si>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</si>
  <si>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</si>
  <si>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</si>
  <si>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</si>
  <si>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</si>
  <si>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</si>
  <si>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</si>
  <si>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</si>
  <si>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</si>
  <si>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</si>
  <si>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</si>
  <si>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</si>
  <si>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</si>
  <si>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</si>
  <si>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</si>
  <si>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</si>
  <si>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</si>
  <si>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</si>
  <si>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</si>
  <si>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</si>
  <si>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</si>
  <si>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</si>
  <si>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</si>
  <si>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</si>
  <si>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</si>
  <si>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</si>
  <si>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</si>
  <si>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</si>
  <si>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</si>
  <si>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</si>
  <si>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</si>
  <si>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</si>
  <si>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</si>
  <si>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</si>
  <si>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</si>
  <si>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</si>
  <si>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</si>
  <si>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</si>
  <si>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</si>
  <si>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</si>
  <si>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</si>
  <si>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</si>
  <si>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</si>
  <si>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</si>
  <si>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</si>
  <si>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</si>
  <si>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</si>
  <si>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</si>
  <si>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</si>
  <si>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</si>
  <si>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</si>
  <si>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</si>
  <si>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</si>
  <si>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</si>
  <si>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</si>
  <si>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</si>
  <si>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</si>
  <si>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</si>
  <si>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</si>
  <si>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</si>
  <si>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</si>
  <si>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</si>
  <si>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</si>
  <si>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</si>
  <si>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</si>
  <si>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</si>
  <si>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</si>
  <si>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</si>
  <si>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</si>
  <si>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</si>
  <si>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</si>
  <si>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</si>
  <si>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</si>
  <si>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</si>
  <si>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</si>
  <si>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</si>
  <si>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</si>
  <si>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</si>
  <si>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</si>
  <si>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</si>
  <si>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</si>
  <si>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</si>
  <si>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</si>
  <si>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</si>
  <si>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</si>
  <si>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</si>
  <si>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</si>
  <si>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</si>
  <si>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</si>
  <si>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</si>
  <si>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</si>
  <si>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</si>
  <si>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</si>
  <si>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</si>
  <si>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</si>
  <si>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</si>
  <si>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</si>
  <si>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</si>
  <si>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</si>
  <si>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</si>
  <si>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</si>
  <si>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</si>
  <si>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</si>
  <si>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</si>
  <si>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</si>
  <si>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</si>
  <si>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</si>
  <si>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</si>
  <si>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</si>
  <si>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</si>
  <si>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</si>
  <si>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</si>
  <si>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</si>
  <si>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</si>
  <si>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</si>
  <si>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</si>
  <si>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</si>
  <si>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</si>
  <si>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</si>
  <si>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</si>
  <si>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</si>
  <si>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</si>
  <si>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</si>
  <si>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</si>
  <si>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</si>
  <si>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</si>
  <si>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</si>
  <si>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</si>
  <si>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</si>
  <si>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</si>
  <si>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</si>
  <si>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</si>
  <si>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</si>
  <si>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</si>
  <si>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</si>
  <si>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</si>
  <si>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</si>
  <si>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</si>
  <si>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</si>
  <si>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</si>
  <si>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</si>
  <si>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</si>
  <si>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</si>
  <si>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</si>
  <si>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</si>
  <si>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</si>
  <si>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</si>
  <si>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</si>
  <si>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</si>
  <si>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</si>
  <si>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</si>
  <si>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</si>
  <si>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</si>
  <si>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</si>
  <si>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</si>
  <si>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</si>
  <si>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</si>
  <si>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</si>
  <si>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</si>
  <si>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</si>
  <si>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</si>
  <si>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</si>
  <si>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</si>
  <si>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</si>
  <si>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</si>
  <si>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</si>
  <si>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</si>
  <si>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</si>
  <si>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</si>
  <si>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</si>
  <si>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</si>
  <si>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</si>
  <si>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</si>
  <si>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</si>
  <si>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</si>
  <si>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</si>
  <si>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</si>
  <si>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</si>
  <si>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</si>
  <si>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</si>
  <si>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</si>
  <si>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</si>
  <si>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</si>
  <si>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</si>
  <si>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</si>
  <si>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</si>
  <si>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</si>
  <si>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</si>
  <si>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</si>
  <si>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</si>
  <si>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</si>
  <si>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</si>
  <si>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</si>
  <si>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</si>
  <si>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</si>
  <si>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</si>
  <si>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</si>
  <si>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</si>
  <si>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</si>
  <si>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</si>
  <si>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</si>
  <si>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</si>
  <si>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</si>
  <si>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</si>
  <si>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</si>
  <si>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</si>
  <si>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</si>
  <si>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</si>
  <si>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</si>
  <si>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</si>
  <si>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</si>
  <si>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</si>
  <si>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</si>
  <si>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</si>
  <si>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</si>
  <si>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</si>
  <si>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</si>
  <si>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</si>
  <si>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</si>
  <si>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</si>
  <si>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</si>
  <si>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</si>
  <si>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</si>
  <si>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</si>
  <si>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</si>
  <si>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</si>
  <si>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</si>
  <si>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</si>
  <si>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</si>
  <si>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</si>
  <si>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</si>
  <si>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</si>
  <si>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</si>
  <si>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</si>
  <si>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</si>
  <si>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</si>
  <si>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</si>
  <si>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</si>
  <si>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</si>
  <si>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</si>
  <si>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</si>
  <si>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</si>
  <si>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</si>
  <si>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</si>
  <si>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</si>
  <si>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</si>
  <si>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</si>
  <si>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</si>
  <si>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</si>
  <si>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</si>
  <si>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</si>
  <si>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</si>
  <si>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</si>
  <si>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</si>
  <si>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</si>
  <si>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</si>
  <si>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</si>
  <si>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</si>
  <si>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</si>
  <si>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</si>
  <si>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</si>
  <si>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</si>
  <si>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</si>
  <si>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</si>
  <si>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</si>
  <si>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</si>
  <si>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</si>
  <si>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</si>
  <si>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</si>
  <si>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</si>
  <si>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</si>
  <si>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</si>
  <si>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</si>
  <si>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</si>
  <si>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</si>
  <si>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</si>
  <si>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</si>
  <si>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</si>
  <si>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</si>
  <si>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</si>
  <si>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</si>
  <si>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</si>
  <si>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</si>
  <si>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</si>
  <si>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</si>
  <si>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</si>
  <si>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</si>
  <si>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</si>
  <si>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</si>
  <si>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</si>
  <si>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</si>
  <si>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</si>
  <si>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</si>
  <si>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</si>
  <si>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</si>
  <si>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</si>
  <si>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</si>
  <si>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</si>
  <si>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</si>
  <si>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</si>
  <si>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</si>
  <si>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</si>
  <si>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</si>
  <si>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</si>
  <si>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</si>
  <si>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</si>
  <si>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</si>
  <si>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</si>
  <si>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</si>
  <si>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</si>
  <si>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</si>
  <si>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</si>
  <si>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</si>
  <si>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</si>
  <si>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</si>
  <si>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</si>
  <si>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</si>
  <si>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</si>
  <si>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</si>
  <si>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</si>
  <si>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</si>
  <si>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</si>
  <si>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</si>
  <si>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</si>
  <si>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</si>
  <si>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</si>
  <si>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</si>
  <si>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</si>
  <si>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</si>
  <si>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</si>
  <si>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</si>
  <si>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</si>
  <si>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</si>
  <si>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</si>
  <si>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</si>
  <si>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</si>
  <si>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</si>
  <si>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</si>
  <si>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</si>
  <si>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</si>
  <si>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</si>
  <si>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</si>
  <si>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</si>
  <si>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</si>
  <si>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</si>
  <si>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</si>
  <si>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</si>
  <si>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</si>
  <si>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</si>
  <si>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</si>
  <si>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</si>
  <si>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</si>
  <si>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</si>
  <si>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</si>
  <si>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</si>
  <si>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</si>
  <si>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</si>
  <si>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</si>
  <si>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</si>
  <si>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</si>
  <si>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</si>
  <si>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</si>
  <si>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</si>
  <si>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</si>
  <si>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</si>
  <si>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</si>
  <si>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</si>
  <si>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</si>
  <si>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</si>
  <si>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</si>
  <si>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</si>
  <si>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</si>
  <si>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</si>
  <si>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</si>
  <si>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</si>
  <si>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</si>
  <si>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</si>
  <si>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</si>
  <si>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</si>
  <si>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</si>
  <si>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</si>
  <si>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</si>
  <si>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</si>
  <si>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</si>
  <si>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</si>
  <si>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</si>
  <si>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</si>
  <si>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</si>
  <si>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</si>
  <si>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</si>
  <si>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</si>
  <si>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</si>
  <si>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</si>
  <si>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</si>
  <si>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</si>
  <si>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</si>
  <si>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</si>
  <si>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</si>
  <si>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</si>
  <si>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</si>
  <si>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</si>
  <si>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</si>
  <si>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</si>
  <si>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</si>
  <si>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</si>
  <si>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</si>
  <si>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</si>
  <si>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</si>
  <si>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</si>
  <si>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</si>
  <si>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</si>
  <si>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</si>
  <si>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</si>
  <si>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</si>
  <si>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</si>
  <si>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</si>
  <si>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</si>
  <si>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</si>
  <si>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</si>
  <si>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</si>
  <si>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</si>
  <si>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</si>
  <si>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</si>
  <si>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</si>
  <si>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</si>
  <si>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</si>
  <si>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</si>
  <si>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</si>
  <si>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</si>
  <si>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</si>
  <si>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</si>
  <si>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</si>
  <si>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</si>
  <si>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</si>
  <si>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</si>
  <si>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</si>
  <si>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</si>
  <si>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</si>
  <si>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</si>
  <si>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</si>
  <si>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</si>
  <si>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</si>
  <si>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</si>
  <si>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</si>
  <si>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</si>
  <si>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</si>
  <si>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</si>
  <si>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</si>
  <si>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</si>
  <si>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</si>
  <si>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</si>
  <si>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</si>
  <si>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</si>
  <si>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</si>
  <si>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</si>
  <si>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</si>
  <si>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</si>
  <si>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</si>
  <si>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</si>
  <si>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</si>
  <si>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</si>
  <si>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</si>
  <si>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</si>
  <si>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</si>
  <si>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</si>
  <si>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</si>
  <si>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</si>
  <si>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</si>
  <si>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</si>
  <si>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</si>
  <si>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</si>
  <si>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</si>
  <si>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</si>
  <si>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</si>
  <si>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</si>
  <si>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</si>
  <si>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</si>
  <si>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</si>
  <si>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</si>
  <si>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</si>
  <si>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</si>
  <si>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</si>
  <si>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</si>
  <si>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</si>
  <si>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</si>
  <si>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</si>
  <si>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</si>
  <si>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</si>
  <si>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</si>
  <si>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</si>
  <si>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</si>
  <si>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</si>
  <si>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</si>
  <si>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</si>
  <si>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</si>
  <si>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</si>
  <si>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</si>
  <si>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</si>
  <si>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</si>
  <si>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</si>
  <si>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</si>
  <si>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</si>
  <si>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</si>
  <si>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</si>
  <si>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</si>
  <si>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</si>
  <si>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</si>
  <si>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</si>
  <si>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</si>
  <si>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</si>
  <si>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</si>
  <si>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</si>
  <si>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</si>
  <si>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</si>
  <si>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</si>
  <si>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</si>
  <si>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</si>
  <si>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</si>
  <si>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</si>
  <si>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</si>
  <si>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</si>
  <si>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</si>
  <si>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</si>
  <si>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</si>
  <si>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</si>
  <si>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</si>
  <si>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</si>
  <si>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</si>
  <si>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</si>
  <si>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</si>
  <si>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</si>
  <si>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</si>
  <si>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</si>
  <si>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</si>
  <si>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</si>
  <si>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</si>
  <si>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</si>
  <si>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</si>
  <si>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</si>
  <si>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</si>
  <si>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</si>
  <si>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</si>
  <si>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</si>
  <si>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</si>
  <si>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</si>
  <si>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</si>
  <si>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</si>
  <si>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</si>
  <si>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</si>
  <si>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</si>
  <si>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</si>
  <si>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</si>
  <si>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</si>
  <si>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</si>
  <si>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</si>
  <si>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</si>
  <si>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</si>
  <si>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</si>
  <si>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</si>
  <si>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</si>
  <si>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</si>
  <si>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</si>
  <si>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</si>
  <si>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</si>
  <si>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</si>
  <si>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</si>
  <si>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</si>
  <si>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</si>
  <si>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</si>
  <si>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</si>
  <si>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</si>
  <si>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</si>
  <si>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</si>
  <si>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</si>
  <si>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</si>
  <si>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</si>
  <si>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</si>
  <si>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</si>
  <si>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</si>
  <si>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</si>
  <si>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</si>
  <si>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</si>
  <si>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</si>
  <si>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</si>
  <si>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</si>
  <si>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</si>
  <si>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</si>
  <si>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</si>
  <si>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</si>
  <si>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</si>
  <si>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</si>
  <si>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</si>
  <si>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</si>
  <si>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</si>
  <si>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</si>
  <si>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</si>
  <si>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</si>
  <si>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</si>
  <si>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</si>
  <si>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</si>
  <si>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</si>
  <si>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</si>
  <si>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</si>
  <si>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</si>
  <si>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</si>
  <si>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</si>
  <si>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</si>
  <si>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</si>
  <si>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</si>
  <si>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</si>
  <si>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</si>
  <si>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</si>
  <si>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</si>
  <si>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</si>
  <si>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</si>
  <si>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</si>
  <si>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</si>
  <si>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</si>
  <si>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</si>
  <si>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</si>
  <si>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</si>
  <si>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</si>
  <si>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</si>
  <si>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</si>
  <si>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</si>
  <si>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</si>
  <si>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</si>
  <si>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</si>
  <si>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</si>
  <si>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</si>
  <si>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</si>
  <si>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</si>
  <si>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</si>
  <si>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</si>
  <si>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</si>
  <si>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</si>
  <si>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</si>
  <si>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</si>
  <si>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</si>
  <si>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</si>
  <si>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</si>
  <si>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</si>
  <si>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</si>
  <si>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</si>
  <si>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</si>
  <si>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</si>
  <si>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</si>
  <si>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</si>
  <si>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</si>
  <si>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</si>
  <si>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</si>
  <si>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</si>
  <si>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</si>
  <si>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</si>
  <si>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</si>
  <si>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</si>
  <si>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</si>
  <si>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</si>
  <si>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</si>
  <si>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</si>
  <si>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</si>
  <si>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</si>
  <si>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</si>
  <si>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</si>
  <si>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</si>
  <si>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</si>
  <si>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</si>
  <si>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</si>
  <si>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</si>
  <si>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</si>
  <si>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</si>
  <si>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</si>
  <si>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</si>
  <si>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</si>
  <si>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</si>
  <si>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</si>
  <si>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</si>
  <si>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</si>
  <si>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</si>
  <si>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</si>
  <si>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</si>
  <si>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</si>
  <si>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</si>
  <si>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</si>
  <si>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</si>
  <si>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</si>
  <si>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</si>
  <si>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</si>
  <si>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</si>
  <si>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</si>
  <si>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</si>
  <si>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</si>
  <si>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</si>
  <si>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</si>
  <si>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</si>
  <si>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</si>
  <si>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</si>
  <si>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</si>
  <si>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</si>
  <si>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</si>
  <si>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</si>
  <si>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</si>
  <si>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</si>
  <si>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</si>
  <si>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</si>
  <si>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</si>
  <si>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</si>
  <si>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</si>
  <si>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</si>
  <si>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</si>
  <si>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</si>
  <si>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</si>
  <si>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</si>
  <si>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</si>
  <si>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</si>
  <si>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</si>
  <si>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</si>
  <si>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</si>
  <si>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</si>
  <si>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</si>
  <si>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</si>
  <si>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</si>
  <si>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</si>
  <si>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</si>
  <si>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</si>
  <si>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</si>
  <si>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</si>
  <si>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</si>
  <si>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</si>
  <si>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</si>
  <si>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</si>
  <si>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</si>
  <si>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</si>
  <si>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</si>
  <si>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</si>
  <si>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</si>
  <si>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</si>
  <si>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</si>
  <si>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</si>
  <si>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</si>
  <si>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</si>
  <si>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</si>
  <si>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</si>
  <si>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</si>
  <si>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</si>
  <si>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</si>
  <si>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</si>
  <si>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</si>
  <si>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</si>
  <si>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</si>
  <si>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</si>
  <si>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</si>
  <si>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</si>
  <si>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</si>
  <si>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</si>
  <si>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</si>
  <si>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</si>
  <si>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</si>
  <si>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</si>
  <si>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</si>
  <si>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</si>
  <si>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</si>
  <si>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</si>
  <si>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</si>
  <si>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</si>
  <si>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</si>
  <si>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</si>
  <si>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</si>
  <si>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</si>
  <si>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</si>
  <si>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</si>
  <si>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</si>
  <si>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</si>
  <si>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</si>
  <si>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</si>
  <si>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</si>
  <si>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</si>
  <si>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</si>
  <si>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</si>
  <si>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</si>
  <si>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</si>
  <si>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</si>
  <si>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</si>
  <si>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</si>
  <si>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</si>
  <si>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</si>
  <si>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</si>
  <si>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</si>
  <si>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</si>
  <si>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</si>
  <si>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</si>
  <si>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</si>
  <si>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</si>
  <si>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</si>
  <si>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</si>
  <si>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</si>
  <si>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</si>
  <si>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</si>
  <si>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</si>
  <si>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</si>
  <si>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</si>
  <si>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</si>
  <si>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</si>
  <si>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</si>
  <si>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</si>
  <si>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</si>
  <si>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</si>
  <si>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</si>
  <si>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</si>
  <si>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</si>
  <si>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</si>
  <si>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</si>
  <si>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</si>
  <si>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</si>
  <si>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</si>
  <si>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</si>
  <si>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</si>
  <si>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</si>
  <si>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</si>
  <si>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</si>
  <si>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</si>
  <si>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</si>
  <si>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</si>
  <si>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</si>
  <si>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</si>
  <si>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</si>
  <si>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</si>
  <si>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</si>
  <si>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</si>
  <si>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</si>
  <si>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</si>
  <si>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</si>
  <si>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</si>
  <si>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</si>
  <si>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</si>
  <si>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</si>
  <si>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</si>
  <si>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</si>
  <si>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</si>
  <si>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</si>
  <si>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</si>
  <si>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</si>
  <si>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</si>
  <si>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</si>
  <si>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</si>
  <si>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</si>
  <si>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</si>
  <si>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</si>
  <si>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</si>
  <si>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</si>
  <si>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</si>
  <si>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</si>
  <si>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</si>
  <si>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</si>
  <si>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</si>
  <si>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</si>
  <si>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</si>
  <si>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</si>
  <si>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</si>
  <si>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</si>
  <si>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</si>
  <si>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</si>
  <si>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</si>
  <si>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</si>
  <si>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</si>
  <si>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</si>
  <si>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</si>
  <si>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</si>
  <si>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</si>
  <si>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</si>
  <si>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</si>
  <si>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</si>
  <si>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</si>
  <si>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</si>
  <si>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</si>
  <si>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</si>
  <si>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</si>
  <si>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</si>
  <si>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</si>
  <si>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</si>
  <si>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</si>
  <si>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</si>
  <si>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</si>
  <si>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</si>
  <si>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</si>
  <si>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</si>
  <si>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</si>
  <si>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</si>
  <si>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</si>
  <si>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</si>
  <si>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</si>
  <si>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</si>
  <si>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</si>
  <si>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</si>
  <si>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</si>
  <si>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</si>
  <si>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</si>
  <si>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</si>
  <si>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</si>
  <si>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</si>
  <si>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</si>
  <si>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</si>
  <si>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</si>
  <si>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</si>
  <si>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</si>
  <si>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</si>
  <si>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</si>
  <si>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</si>
  <si>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</si>
  <si>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</si>
  <si>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</si>
  <si>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</si>
  <si>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</si>
  <si>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</si>
  <si>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</si>
  <si>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</si>
  <si>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</si>
  <si>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</si>
  <si>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</si>
  <si>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</si>
  <si>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</si>
  <si>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</si>
  <si>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</si>
  <si>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</si>
  <si>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</si>
  <si>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</si>
  <si>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</si>
  <si>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</si>
  <si>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</si>
  <si>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</si>
  <si>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</si>
  <si>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</si>
  <si>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</si>
  <si>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</si>
  <si>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</si>
  <si>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</si>
  <si>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</si>
  <si>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</si>
  <si>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</si>
  <si>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</si>
  <si>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</si>
  <si>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</si>
  <si>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</si>
  <si>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</si>
  <si>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</si>
  <si>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</si>
  <si>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</si>
  <si>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</si>
  <si>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</si>
  <si>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</si>
  <si>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</si>
  <si>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</si>
  <si>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</si>
  <si>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</si>
  <si>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</si>
  <si>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</si>
  <si>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</si>
  <si>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</si>
  <si>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</si>
  <si>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</si>
  <si>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</si>
  <si>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</si>
  <si>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</si>
  <si>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</si>
  <si>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</si>
  <si>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</si>
  <si>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</si>
  <si>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</si>
  <si>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</si>
  <si>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</si>
  <si>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</si>
  <si>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</si>
  <si>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</si>
  <si>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</si>
  <si>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</si>
  <si>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</si>
  <si>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</si>
  <si>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</si>
  <si>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</si>
  <si>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</si>
  <si>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</si>
  <si>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</si>
  <si>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</si>
  <si>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</si>
  <si>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</si>
  <si>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</si>
  <si>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</si>
  <si>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</si>
  <si>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</si>
  <si>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</si>
  <si>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</si>
  <si>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</si>
  <si>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</si>
  <si>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</si>
  <si>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</si>
  <si>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</si>
  <si>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</si>
  <si>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</si>
  <si>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</si>
  <si>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</si>
  <si>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</si>
  <si>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</si>
  <si>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</si>
  <si>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</si>
  <si>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</si>
  <si>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</si>
  <si>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</si>
  <si>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</si>
  <si>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</si>
  <si>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</si>
  <si>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</si>
  <si>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</si>
  <si>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</si>
  <si>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</si>
  <si>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</si>
  <si>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</si>
  <si>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</si>
  <si>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</si>
  <si>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</si>
  <si>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</si>
  <si>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</si>
  <si>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</si>
  <si>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</si>
  <si>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</si>
  <si>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</si>
  <si>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</si>
  <si>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</si>
  <si>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</si>
  <si>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</si>
  <si>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</si>
  <si>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</si>
  <si>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</si>
  <si>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</si>
  <si>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</si>
  <si>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</si>
  <si>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</si>
  <si>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</si>
  <si>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</si>
  <si>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</si>
  <si>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</si>
  <si>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</si>
  <si>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</si>
  <si>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</si>
  <si>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</si>
  <si>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</si>
  <si>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</si>
  <si>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</si>
  <si>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</si>
  <si>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</si>
  <si>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</si>
  <si>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</si>
  <si>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</si>
  <si>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</si>
  <si>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</si>
  <si>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</si>
  <si>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</si>
  <si>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</si>
  <si>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</si>
  <si>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</si>
  <si>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</si>
  <si>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</si>
  <si>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</si>
  <si>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</si>
  <si>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</si>
  <si>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</si>
  <si>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</si>
  <si>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</si>
  <si>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</si>
  <si>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</si>
  <si>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</si>
  <si>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</si>
  <si>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</si>
  <si>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</si>
  <si>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</si>
  <si>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</si>
  <si>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</si>
  <si>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</si>
  <si>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</si>
  <si>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</si>
  <si>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</si>
  <si>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</si>
  <si>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</si>
  <si>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</si>
  <si>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</si>
  <si>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</si>
  <si>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</si>
  <si>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</si>
  <si>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</si>
  <si>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</si>
  <si>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</si>
  <si>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</si>
  <si>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</si>
  <si>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</si>
  <si>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</si>
  <si>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</si>
  <si>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</si>
  <si>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</si>
  <si>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</si>
  <si>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</si>
  <si>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</si>
  <si>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</si>
  <si>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</si>
  <si>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</si>
  <si>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</si>
  <si>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</si>
  <si>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</si>
  <si>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</si>
  <si>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</si>
  <si>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</si>
  <si>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</si>
  <si>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</si>
  <si>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</si>
  <si>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</si>
  <si>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</si>
  <si>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</si>
  <si>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</si>
  <si>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</si>
  <si>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</si>
  <si>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</si>
  <si>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</si>
  <si>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</si>
  <si>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</si>
  <si>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</si>
  <si>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</si>
  <si>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</si>
  <si>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</si>
  <si>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</si>
  <si>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</si>
  <si>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</si>
  <si>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</si>
  <si>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</si>
  <si>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</si>
  <si>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</si>
  <si>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</si>
  <si>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</si>
  <si>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</si>
  <si>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</si>
  <si>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</si>
  <si>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</si>
  <si>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</si>
  <si>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</si>
  <si>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</si>
  <si>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</si>
  <si>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</si>
  <si>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</si>
  <si>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</si>
  <si>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</si>
  <si>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</si>
  <si>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</si>
  <si>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</si>
  <si>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</si>
  <si>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</si>
  <si>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</si>
  <si>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</si>
  <si>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</si>
  <si>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</si>
  <si>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</si>
  <si>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</si>
  <si>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</si>
  <si>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</si>
  <si>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</si>
  <si>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</si>
  <si>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</si>
  <si>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</si>
  <si>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</si>
  <si>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</si>
  <si>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</si>
  <si>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</si>
  <si>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</si>
  <si>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</si>
  <si>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</si>
  <si>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</si>
  <si>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</si>
  <si>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</si>
  <si>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</si>
  <si>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</si>
  <si>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</si>
  <si>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</si>
  <si>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</si>
  <si>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</si>
  <si>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</si>
  <si>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</si>
  <si>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</si>
  <si>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</si>
  <si>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</si>
  <si>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</si>
  <si>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</si>
  <si>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</si>
  <si>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</si>
  <si>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</si>
  <si>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</si>
  <si>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</si>
  <si>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</si>
  <si>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</si>
  <si>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</si>
  <si>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</si>
  <si>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</si>
  <si>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</si>
  <si>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</si>
  <si>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</si>
  <si>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</si>
  <si>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</si>
  <si>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</si>
  <si>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</si>
  <si>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</si>
  <si>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</si>
  <si>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</si>
  <si>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</si>
  <si>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</si>
  <si>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</si>
  <si>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</si>
  <si>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</si>
  <si>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</si>
  <si>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</si>
  <si>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</si>
  <si>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</si>
  <si>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</si>
  <si>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</si>
  <si>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</si>
  <si>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</si>
  <si>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</si>
  <si>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</si>
  <si>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</si>
  <si>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</si>
  <si>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</si>
  <si>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</si>
  <si>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</si>
  <si>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</si>
  <si>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</si>
  <si>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</si>
  <si>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</si>
  <si>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</si>
  <si>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</si>
  <si>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</si>
  <si>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</si>
  <si>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</si>
  <si>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</si>
  <si>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</si>
  <si>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</si>
  <si>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</si>
  <si>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</si>
  <si>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</si>
  <si>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</si>
  <si>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</si>
  <si>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</si>
  <si>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</si>
  <si>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</si>
  <si>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</si>
  <si>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</si>
  <si>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</si>
  <si>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</si>
  <si>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</si>
  <si>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</si>
  <si>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</si>
  <si>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</si>
  <si>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</si>
  <si>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</si>
  <si>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</si>
  <si>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</si>
  <si>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</si>
  <si>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</si>
  <si>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</si>
  <si>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</si>
  <si>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</si>
  <si>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</si>
  <si>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</si>
  <si>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</si>
  <si>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</si>
  <si>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</si>
  <si>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</si>
  <si>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</si>
  <si>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</si>
  <si>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</si>
  <si>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</si>
  <si>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</si>
  <si>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</si>
  <si>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</si>
  <si>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</si>
  <si>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</si>
  <si>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</si>
  <si>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</si>
  <si>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</si>
  <si>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</si>
  <si>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</si>
  <si>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</si>
  <si>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</si>
  <si>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</si>
  <si>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</si>
  <si>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</si>
  <si>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</si>
  <si>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</si>
  <si>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</si>
  <si>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</si>
  <si>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</si>
  <si>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</si>
  <si>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</si>
  <si>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</si>
  <si>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</si>
  <si>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</si>
  <si>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</si>
  <si>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</si>
  <si>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</si>
  <si>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</si>
  <si>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</si>
  <si>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</si>
  <si>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</si>
  <si>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</si>
  <si>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</si>
  <si>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</si>
  <si>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</si>
  <si>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</si>
  <si>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</si>
  <si>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</si>
  <si>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</si>
  <si>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</si>
  <si>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</si>
  <si>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</si>
  <si>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</si>
  <si>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</si>
  <si>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</si>
  <si>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</si>
  <si>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</si>
  <si>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</si>
  <si>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</si>
  <si>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</si>
  <si>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</si>
  <si>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</si>
  <si>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</si>
  <si>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</si>
  <si>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</si>
  <si>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</si>
  <si>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</si>
  <si>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</si>
  <si>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</si>
  <si>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</si>
  <si>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</si>
  <si>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</si>
  <si>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</si>
  <si>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</si>
  <si>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</si>
  <si>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</si>
  <si>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</si>
  <si>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</si>
  <si>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</si>
  <si>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</si>
  <si>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</si>
  <si>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</si>
  <si>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</si>
  <si>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</si>
  <si>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</si>
  <si>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</si>
  <si>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</si>
  <si>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</si>
  <si>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</si>
  <si>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</si>
  <si>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</si>
  <si>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</si>
  <si>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</si>
  <si>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</si>
  <si>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</si>
  <si>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</si>
  <si>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</si>
  <si>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</si>
  <si>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</si>
  <si>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</si>
  <si>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</si>
  <si>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</si>
  <si>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</si>
  <si>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</si>
  <si>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</si>
  <si>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</si>
  <si>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</si>
  <si>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</si>
  <si>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</si>
  <si>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</si>
  <si>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</si>
  <si>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</si>
  <si>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</si>
  <si>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</si>
  <si>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</si>
  <si>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</si>
  <si>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</si>
  <si>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</si>
  <si>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</si>
  <si>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</si>
  <si>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</si>
  <si>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</si>
  <si>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</si>
  <si>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</si>
  <si>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</si>
  <si>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</si>
  <si>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</si>
  <si>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</si>
  <si>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</si>
  <si>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</si>
  <si>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</si>
  <si>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</si>
  <si>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</si>
  <si>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</si>
  <si>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</si>
  <si>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</si>
  <si>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</si>
  <si>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</si>
  <si>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</si>
  <si>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</si>
  <si>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</si>
  <si>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</si>
  <si>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</si>
  <si>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</si>
  <si>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</si>
  <si>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</si>
  <si>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</si>
  <si>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</si>
  <si>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</si>
  <si>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</si>
  <si>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</si>
  <si>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</si>
  <si>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</si>
  <si>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</si>
  <si>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</si>
  <si>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</si>
  <si>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</si>
  <si>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</si>
  <si>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</si>
  <si>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</si>
  <si>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</si>
  <si>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</si>
  <si>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</si>
  <si>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</si>
  <si>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</si>
  <si>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</si>
  <si>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</si>
  <si>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</si>
  <si>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</si>
  <si>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</si>
  <si>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</si>
  <si>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</si>
  <si>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</si>
  <si>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</si>
  <si>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</si>
  <si>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</si>
  <si>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</si>
  <si>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</si>
  <si>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</si>
  <si>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</si>
  <si>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</si>
  <si>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</si>
  <si>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</si>
  <si>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</si>
  <si>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</si>
  <si>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</si>
  <si>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</si>
  <si>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</si>
  <si>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</si>
  <si>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</si>
  <si>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</si>
  <si>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</si>
  <si>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</si>
  <si>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</si>
  <si>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</si>
  <si>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</si>
  <si>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</si>
  <si>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</si>
  <si>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</si>
  <si>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</si>
  <si>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</si>
  <si>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</si>
  <si>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</si>
  <si>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</si>
  <si>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</si>
  <si>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</si>
  <si>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</si>
  <si>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</si>
  <si>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</si>
  <si>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</si>
  <si>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</si>
  <si>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</si>
  <si>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</si>
  <si>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</si>
  <si>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</si>
  <si>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</si>
  <si>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</si>
  <si>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</si>
  <si>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</si>
  <si>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</si>
  <si>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</si>
  <si>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</si>
  <si>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</si>
  <si>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</si>
  <si>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</si>
  <si>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</si>
  <si>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</si>
  <si>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</si>
  <si>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</si>
  <si>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</si>
  <si>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</si>
  <si>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</si>
  <si>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</si>
  <si>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</si>
  <si>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</si>
  <si>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</si>
  <si>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</si>
  <si>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</si>
  <si>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</si>
  <si>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</si>
  <si>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</si>
  <si>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</si>
  <si>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</si>
  <si>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</si>
  <si>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</si>
  <si>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</si>
  <si>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</si>
  <si>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</si>
  <si>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</si>
  <si>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</si>
  <si>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</si>
  <si>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</si>
  <si>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</si>
  <si>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</si>
  <si>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</si>
  <si>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</si>
  <si>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</si>
  <si>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</si>
  <si>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</si>
  <si>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</si>
  <si>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</si>
  <si>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</si>
  <si>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</si>
  <si>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</si>
  <si>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</si>
  <si>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</si>
  <si>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</si>
  <si>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</si>
  <si>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</si>
  <si>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</si>
  <si>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</si>
  <si>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</si>
  <si>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</si>
  <si>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</si>
  <si>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</si>
  <si>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</si>
  <si>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</si>
  <si>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</si>
  <si>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</si>
  <si>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</si>
  <si>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</si>
  <si>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</si>
  <si>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</si>
  <si>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</si>
  <si>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</si>
  <si>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</si>
  <si>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</si>
  <si>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</si>
  <si>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</si>
  <si>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</si>
  <si>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</si>
  <si>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</si>
  <si>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</si>
  <si>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</si>
  <si>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</si>
  <si>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</si>
  <si>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</si>
  <si>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</si>
  <si>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</si>
  <si>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</si>
  <si>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</si>
  <si>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</si>
  <si>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</si>
  <si>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</si>
  <si>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</si>
  <si>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</si>
  <si>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</si>
  <si>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</si>
  <si>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</si>
  <si>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</si>
  <si>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</si>
  <si>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</si>
  <si>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</si>
  <si>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</si>
  <si>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</si>
  <si>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</si>
  <si>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</si>
  <si>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</si>
  <si>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</si>
  <si>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</si>
  <si>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</si>
  <si>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</si>
  <si>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</si>
  <si>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</si>
  <si>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</si>
  <si>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</si>
  <si>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</si>
  <si>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</si>
  <si>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</si>
  <si>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</si>
  <si>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</si>
  <si>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</si>
  <si>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</si>
  <si>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</si>
  <si>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</si>
  <si>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</si>
  <si>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</si>
  <si>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</si>
  <si>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</si>
  <si>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</si>
  <si>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</si>
  <si>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</si>
  <si>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</si>
  <si>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</si>
  <si>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</si>
  <si>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</si>
  <si>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</si>
  <si>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</si>
  <si>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</si>
  <si>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</si>
  <si>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</si>
  <si>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</si>
  <si>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</si>
  <si>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</si>
  <si>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</si>
  <si>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</si>
  <si>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</si>
  <si>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</si>
  <si>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</si>
  <si>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</si>
  <si>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</si>
  <si>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</si>
  <si>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</si>
  <si>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</si>
  <si>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</si>
  <si>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</si>
  <si>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</si>
  <si>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</si>
  <si>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</si>
  <si>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</si>
  <si>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</si>
  <si>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</si>
  <si>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</si>
  <si>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</si>
  <si>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</si>
  <si>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</si>
  <si>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</si>
  <si>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</si>
  <si>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</si>
  <si>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</si>
  <si>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</si>
  <si>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</si>
  <si>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</si>
  <si>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</si>
  <si>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</si>
  <si>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</si>
  <si>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</si>
  <si>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</si>
  <si>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</si>
  <si>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</si>
  <si>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</si>
  <si>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</si>
  <si>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</si>
  <si>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</si>
  <si>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</si>
  <si>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</si>
  <si>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</si>
  <si>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</si>
  <si>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</si>
  <si>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</si>
  <si>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</si>
  <si>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</si>
  <si>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</si>
  <si>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</si>
  <si>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</si>
  <si>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</si>
  <si>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</si>
  <si>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</si>
  <si>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</si>
  <si>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</si>
  <si>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</si>
  <si>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</si>
  <si>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</si>
  <si>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</si>
  <si>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</si>
  <si>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</si>
  <si>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</si>
  <si>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</si>
  <si>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</si>
  <si>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</si>
  <si>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</si>
  <si>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</si>
  <si>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</si>
  <si>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</si>
  <si>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</si>
  <si>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</si>
  <si>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</si>
  <si>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</si>
  <si>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</si>
  <si>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</si>
  <si>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</si>
  <si>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</si>
  <si>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</si>
  <si>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</si>
  <si>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</si>
  <si>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</si>
  <si>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</si>
  <si>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</si>
  <si>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</si>
  <si>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</si>
  <si>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</si>
  <si>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</si>
  <si>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</si>
  <si>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</si>
  <si>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</si>
  <si>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</si>
  <si>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</si>
  <si>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</si>
  <si>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</si>
  <si>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</si>
  <si>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</si>
  <si>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</si>
  <si>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</si>
  <si>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</si>
  <si>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</si>
  <si>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</si>
  <si>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</si>
  <si>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</si>
  <si>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</si>
  <si>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</si>
  <si>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</si>
  <si>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</si>
  <si>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</si>
  <si>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</si>
  <si>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</si>
  <si>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</si>
  <si>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</si>
  <si>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</si>
  <si>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</si>
  <si>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</si>
  <si>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</si>
  <si>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</si>
  <si>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</si>
  <si>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</si>
  <si>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</si>
  <si>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</si>
  <si>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</si>
  <si>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</si>
  <si>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</si>
  <si>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</si>
  <si>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</si>
  <si>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</si>
  <si>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</si>
  <si>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</si>
  <si>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</si>
  <si>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</si>
  <si>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</si>
  <si>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</si>
  <si>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</si>
  <si>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</si>
  <si>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</si>
  <si>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</si>
  <si>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</si>
  <si>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</si>
  <si>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</si>
  <si>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</si>
  <si>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</si>
  <si>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</si>
  <si>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</si>
  <si>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</si>
  <si>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</si>
  <si>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</si>
  <si>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</si>
  <si>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</si>
  <si>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</si>
  <si>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</si>
  <si>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</si>
  <si>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</si>
  <si>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</si>
  <si>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</si>
  <si>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</si>
  <si>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</si>
  <si>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</si>
  <si>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</si>
  <si>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</si>
  <si>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</si>
  <si>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</si>
  <si>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</si>
  <si>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</si>
  <si>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</si>
  <si>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</si>
  <si>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</si>
  <si>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</si>
  <si>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</si>
  <si>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</si>
  <si>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</si>
  <si>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</si>
  <si>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</si>
  <si>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</si>
  <si>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</si>
  <si>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</si>
  <si>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</si>
  <si>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</si>
  <si>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</si>
  <si>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</si>
  <si>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</si>
  <si>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</si>
  <si>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</si>
  <si>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</si>
  <si>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</si>
  <si>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</si>
  <si>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</si>
  <si>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</si>
  <si>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</si>
  <si>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</si>
  <si>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</si>
  <si>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</si>
  <si>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</si>
  <si>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</si>
  <si>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</si>
  <si>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</si>
  <si>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</si>
  <si>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</si>
  <si>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</si>
  <si>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</si>
  <si>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</si>
  <si>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</si>
  <si>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</si>
  <si>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</si>
  <si>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</si>
  <si>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</si>
  <si>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</si>
  <si>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</si>
  <si>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</si>
  <si>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</si>
  <si>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</si>
  <si>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</si>
  <si>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</si>
  <si>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</si>
  <si>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</si>
  <si>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</si>
  <si>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</si>
  <si>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</si>
  <si>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</si>
  <si>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</si>
  <si>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</si>
  <si>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</si>
  <si>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</si>
  <si>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</si>
  <si>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</si>
  <si>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</si>
  <si>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</si>
  <si>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</si>
  <si>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</si>
  <si>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</si>
  <si>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</si>
  <si>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</si>
  <si>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</si>
  <si>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</si>
  <si>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</si>
  <si>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</si>
  <si>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</si>
  <si>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</si>
  <si>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</si>
  <si>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</si>
  <si>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</si>
  <si>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</si>
  <si>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</si>
  <si>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</si>
  <si>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</si>
  <si>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</si>
  <si>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</si>
  <si>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</si>
  <si>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</si>
  <si>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</si>
  <si>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</si>
  <si>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</si>
  <si>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</si>
  <si>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</si>
  <si>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</si>
  <si>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</si>
  <si>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</si>
  <si>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</si>
  <si>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</si>
  <si>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</si>
  <si>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</si>
  <si>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</si>
  <si>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</si>
  <si>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</si>
  <si>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</si>
  <si>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</si>
  <si>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</si>
  <si>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</si>
  <si>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</si>
  <si>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</si>
  <si>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</si>
  <si>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</si>
  <si>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</si>
  <si>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</si>
  <si>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</si>
  <si>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</si>
  <si>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</si>
  <si>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</si>
  <si>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</si>
  <si>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</si>
  <si>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</si>
  <si>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</si>
  <si>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</si>
  <si>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</si>
  <si>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</si>
  <si>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</si>
  <si>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</si>
  <si>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</si>
  <si>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</si>
  <si>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</si>
  <si>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</si>
  <si>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</si>
  <si>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</si>
  <si>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</si>
  <si>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</si>
  <si>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</si>
  <si>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</si>
  <si>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</si>
  <si>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</si>
  <si>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</si>
  <si>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</si>
  <si>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</si>
  <si>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</si>
  <si>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</si>
  <si>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</si>
  <si>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</si>
  <si>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</si>
  <si>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</si>
  <si>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</si>
  <si>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</si>
  <si>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</si>
  <si>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</si>
  <si>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</si>
  <si>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</si>
  <si>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</si>
  <si>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</si>
  <si>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</si>
  <si>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</si>
  <si>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</si>
  <si>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</si>
  <si>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</si>
  <si>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</si>
  <si>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</si>
  <si>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</si>
  <si>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</si>
  <si>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</si>
  <si>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</si>
  <si>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</si>
  <si>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</si>
  <si>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</si>
  <si>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</si>
  <si>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</si>
  <si>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</si>
  <si>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</si>
  <si>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</si>
  <si>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</si>
  <si>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</si>
  <si>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</si>
  <si>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</si>
  <si>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</si>
  <si>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</si>
  <si>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</si>
  <si>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</si>
  <si>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</si>
  <si>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</si>
  <si>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</si>
  <si>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</si>
  <si>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</si>
  <si>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</si>
  <si>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</si>
  <si>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</si>
  <si>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</si>
  <si>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</si>
  <si>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</si>
  <si>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</si>
  <si>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</si>
  <si>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</si>
  <si>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</si>
  <si>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</si>
  <si>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</si>
  <si>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</si>
  <si>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</si>
  <si>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</si>
  <si>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</si>
  <si>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</si>
  <si>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</si>
  <si>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</si>
  <si>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</si>
  <si>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</si>
  <si>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</si>
  <si>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</si>
  <si>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</si>
  <si>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</si>
  <si>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</si>
  <si>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</si>
  <si>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</si>
  <si>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</si>
  <si>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</si>
  <si>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</si>
  <si>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</si>
  <si>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</si>
  <si>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</si>
  <si>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</si>
  <si>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</si>
  <si>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</si>
  <si>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</si>
  <si>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</si>
  <si>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</si>
  <si>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</si>
  <si>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</si>
  <si>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</si>
  <si>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</si>
  <si>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</si>
  <si>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</si>
  <si>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</si>
  <si>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</si>
  <si>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</si>
  <si>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</si>
  <si>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</si>
  <si>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</si>
  <si>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</si>
  <si>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</si>
  <si>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</si>
  <si>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</si>
  <si>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</si>
  <si>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</si>
  <si>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</si>
  <si>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</si>
  <si>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</si>
  <si>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</si>
  <si>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</si>
  <si>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</si>
  <si>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</si>
  <si>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</si>
  <si>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</si>
  <si>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</si>
  <si>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</si>
  <si>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</si>
  <si>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</si>
  <si>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</si>
  <si>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</si>
  <si>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</si>
  <si>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</si>
  <si>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</si>
  <si>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</si>
  <si>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</si>
  <si>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</si>
  <si>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</si>
  <si>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</si>
  <si>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</si>
  <si>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</si>
  <si>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</si>
  <si>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</si>
  <si>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</si>
  <si>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</si>
  <si>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</si>
  <si>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</si>
  <si>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</si>
  <si>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</si>
  <si>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</si>
  <si>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</si>
  <si>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</si>
  <si>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</si>
  <si>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</si>
  <si>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</si>
  <si>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</si>
  <si>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</si>
  <si>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</si>
  <si>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</si>
  <si>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</si>
  <si>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</si>
  <si>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</si>
  <si>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</si>
  <si>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</si>
  <si>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</si>
  <si>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</si>
  <si>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</si>
  <si>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</si>
  <si>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</si>
  <si>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</si>
  <si>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</si>
  <si>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</si>
  <si>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</si>
  <si>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</si>
  <si>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</si>
  <si>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</si>
  <si>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</si>
  <si>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</si>
  <si>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</si>
  <si>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</si>
  <si>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</si>
  <si>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</si>
  <si>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</si>
  <si>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</si>
  <si>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</si>
  <si>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</si>
  <si>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</si>
  <si>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</si>
  <si>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</si>
  <si>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</si>
  <si>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</si>
  <si>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</si>
  <si>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</si>
  <si>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</si>
  <si>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</si>
  <si>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</si>
  <si>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</si>
  <si>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</si>
  <si>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</si>
  <si>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</si>
  <si>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</si>
  <si>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</si>
  <si>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</si>
  <si>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</si>
  <si>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</si>
  <si>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</si>
  <si>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</si>
  <si>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</si>
  <si>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</si>
  <si>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</si>
  <si>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</si>
  <si>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</si>
  <si>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</si>
  <si>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</si>
  <si>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</si>
  <si>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</si>
  <si>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</si>
  <si>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</si>
  <si>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</si>
  <si>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</si>
  <si>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</si>
  <si>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</si>
  <si>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</si>
  <si>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</si>
  <si>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</si>
  <si>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</si>
  <si>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</si>
  <si>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</si>
  <si>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</si>
  <si>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</si>
  <si>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</si>
  <si>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</si>
  <si>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</si>
  <si>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</si>
  <si>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</si>
  <si>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</si>
  <si>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</si>
  <si>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</si>
  <si>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</si>
  <si>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</si>
  <si>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</si>
  <si>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</si>
  <si>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</si>
  <si>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</si>
  <si>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</si>
  <si>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</si>
  <si>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</si>
  <si>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</si>
  <si>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</si>
  <si>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</si>
  <si>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</si>
  <si>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</si>
  <si>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</si>
  <si>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</si>
  <si>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</si>
  <si>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</si>
  <si>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</si>
  <si>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</si>
  <si>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</si>
  <si>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</si>
  <si>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</si>
  <si>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</si>
  <si>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</si>
  <si>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</si>
  <si>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</si>
  <si>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</si>
  <si>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</si>
  <si>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</si>
  <si>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</si>
  <si>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</si>
  <si>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</si>
  <si>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</si>
  <si>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</si>
  <si>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</si>
  <si>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</si>
  <si>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</si>
  <si>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</si>
  <si>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</si>
  <si>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</si>
  <si>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</si>
  <si>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</si>
  <si>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</si>
  <si>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</si>
  <si>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</si>
  <si>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</si>
  <si>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</si>
  <si>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</si>
  <si>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</si>
  <si>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</si>
  <si>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</si>
  <si>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</si>
  <si>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</si>
  <si>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</si>
  <si>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</si>
  <si>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</si>
  <si>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</si>
  <si>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</si>
  <si>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</si>
  <si>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</si>
  <si>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</si>
  <si>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</si>
  <si>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</si>
  <si>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</si>
  <si>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</si>
  <si>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</si>
  <si>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</si>
  <si>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</si>
  <si>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</si>
  <si>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</si>
  <si>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</si>
  <si>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</si>
  <si>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</si>
  <si>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</si>
  <si>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</si>
  <si>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</si>
  <si>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</si>
  <si>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</si>
  <si>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</si>
  <si>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</si>
  <si>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</si>
  <si>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</si>
  <si>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</si>
  <si>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</si>
  <si>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</si>
  <si>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</si>
  <si>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</si>
  <si>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</si>
  <si>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</si>
  <si>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</si>
  <si>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</si>
  <si>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</si>
  <si>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</si>
  <si>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</si>
  <si>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</si>
  <si>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</si>
  <si>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</si>
  <si>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</si>
  <si>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</si>
  <si>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</si>
  <si>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</si>
  <si>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</si>
  <si>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</si>
  <si>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</si>
  <si>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</si>
  <si>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</si>
  <si>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</si>
  <si>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</si>
  <si>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</si>
  <si>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</si>
  <si>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</si>
  <si>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</si>
  <si>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</si>
  <si>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</si>
  <si>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</si>
  <si>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</si>
  <si>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</si>
  <si>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</si>
  <si>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</si>
  <si>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</si>
  <si>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</si>
  <si>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</si>
  <si>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</si>
  <si>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</si>
  <si>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</si>
  <si>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</si>
  <si>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</si>
  <si>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</si>
  <si>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</si>
  <si>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</si>
  <si>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</si>
  <si>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</si>
  <si>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</si>
  <si>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</si>
  <si>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</si>
  <si>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</si>
  <si>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</si>
  <si>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</si>
  <si>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</si>
  <si>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</si>
  <si>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</si>
  <si>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</si>
  <si>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</si>
  <si>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</si>
  <si>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</si>
  <si>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</si>
  <si>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</si>
  <si>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</si>
  <si>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</si>
  <si>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</si>
  <si>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</si>
  <si>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</si>
  <si>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</si>
  <si>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</si>
  <si>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</si>
  <si>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</si>
  <si>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</si>
  <si>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</si>
  <si>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</si>
  <si>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</si>
  <si>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</si>
  <si>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</si>
  <si>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</si>
  <si>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</si>
  <si>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</si>
  <si>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</si>
  <si>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</si>
  <si>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</si>
  <si>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</si>
  <si>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</si>
  <si>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</si>
  <si>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</si>
  <si>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</si>
  <si>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</si>
  <si>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</si>
  <si>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</si>
  <si>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</si>
  <si>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</si>
  <si>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</si>
  <si>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</si>
  <si>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</si>
  <si>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</si>
  <si>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</si>
  <si>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</si>
  <si>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</si>
  <si>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</si>
  <si>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</si>
  <si>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</si>
  <si>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</si>
  <si>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</si>
  <si>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</si>
  <si>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</si>
  <si>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</si>
  <si>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</si>
  <si>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</si>
  <si>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</si>
  <si>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</si>
  <si>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</si>
  <si>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</si>
  <si>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</si>
  <si>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</si>
  <si>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</si>
  <si>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</si>
  <si>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</si>
  <si>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</si>
  <si>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</si>
  <si>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</si>
  <si>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</si>
  <si>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</si>
  <si>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</si>
  <si>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</si>
  <si>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</si>
  <si>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</si>
  <si>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</si>
  <si>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</si>
  <si>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</si>
  <si>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</si>
  <si>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</si>
  <si>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</si>
  <si>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</si>
  <si>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</si>
  <si>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</si>
  <si>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</si>
  <si>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</si>
  <si>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</si>
  <si>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</si>
  <si>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</si>
  <si>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</si>
  <si>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</si>
  <si>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</si>
  <si>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</si>
  <si>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</si>
  <si>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</si>
  <si>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</si>
  <si>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</si>
  <si>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</si>
  <si>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</si>
  <si>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</si>
  <si>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</si>
  <si>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</si>
  <si>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</si>
  <si>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</si>
  <si>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</si>
  <si>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</si>
  <si>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</si>
  <si>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</si>
  <si>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</si>
  <si>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</si>
  <si>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</si>
  <si>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</si>
  <si>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</si>
  <si>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</si>
  <si>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</si>
  <si>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</si>
  <si>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</si>
  <si>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</si>
  <si>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</si>
  <si>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</si>
  <si>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</si>
  <si>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</si>
  <si>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</si>
  <si>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</si>
  <si>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</si>
  <si>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</si>
  <si>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</si>
  <si>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</si>
  <si>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</si>
  <si>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</si>
  <si>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</si>
  <si>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</si>
  <si>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</si>
  <si>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</si>
  <si>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</si>
  <si>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</si>
  <si>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</si>
  <si>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</si>
  <si>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</si>
  <si>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</si>
  <si>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</si>
  <si>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</si>
  <si>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</si>
  <si>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</si>
  <si>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</si>
  <si>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</si>
  <si>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</si>
  <si>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</si>
  <si>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</si>
  <si>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</si>
  <si>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</si>
  <si>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</si>
  <si>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</si>
  <si>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</si>
  <si>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</si>
  <si>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</si>
  <si>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</si>
  <si>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</si>
  <si>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</si>
  <si>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</si>
  <si>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</si>
  <si>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</si>
  <si>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</si>
  <si>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</si>
  <si>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</si>
  <si>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</si>
  <si>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</si>
  <si>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</si>
  <si>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</si>
  <si>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</si>
  <si>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</si>
  <si>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</si>
  <si>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</si>
  <si>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</si>
  <si>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</si>
  <si>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</si>
  <si>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</si>
  <si>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</si>
  <si>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</si>
  <si>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</si>
  <si>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</si>
  <si>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</si>
  <si>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</si>
  <si>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</si>
  <si>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</si>
  <si>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</si>
  <si>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</si>
  <si>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</si>
  <si>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</si>
  <si>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</si>
  <si>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</si>
  <si>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</si>
  <si>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</si>
  <si>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</si>
  <si>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</si>
  <si>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</si>
  <si>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</si>
  <si>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</si>
  <si>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</si>
  <si>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</si>
  <si>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</si>
  <si>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</si>
  <si>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</si>
  <si>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</si>
  <si>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</si>
  <si>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</si>
  <si>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</si>
  <si>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</si>
  <si>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</si>
  <si>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</si>
  <si>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</si>
  <si>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</si>
  <si>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</si>
  <si>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</si>
  <si>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</si>
  <si>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</si>
  <si>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</si>
  <si>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</si>
  <si>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</si>
  <si>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</si>
  <si>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</si>
  <si>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</si>
  <si>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</si>
  <si>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</si>
  <si>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</si>
  <si>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</si>
  <si>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</si>
  <si>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</si>
  <si>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</si>
  <si>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</si>
  <si>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</si>
  <si>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</si>
  <si>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</si>
  <si>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</si>
  <si>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</si>
  <si>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</si>
  <si>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</si>
  <si>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</si>
  <si>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</si>
  <si>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</si>
  <si>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</si>
  <si>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</si>
  <si>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</si>
  <si>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</si>
  <si>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</si>
  <si>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</si>
  <si>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</si>
  <si>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</si>
  <si>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</si>
  <si>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</si>
  <si>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</si>
  <si>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</si>
  <si>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</si>
  <si>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</si>
  <si>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</si>
  <si>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</si>
  <si>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</si>
  <si>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</si>
  <si>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</si>
  <si>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</si>
  <si>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</si>
  <si>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</si>
  <si>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</si>
  <si>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</si>
  <si>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</si>
  <si>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</si>
  <si>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</si>
  <si>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</si>
  <si>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</si>
  <si>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</si>
  <si>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</si>
  <si>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</si>
  <si>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</si>
  <si>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</si>
  <si>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</si>
  <si>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</si>
  <si>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</si>
  <si>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</si>
  <si>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</si>
  <si>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</si>
  <si>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</si>
  <si>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</si>
  <si>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</si>
  <si>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</si>
  <si>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</si>
  <si>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</si>
  <si>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</si>
  <si>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</si>
  <si>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</si>
  <si>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</si>
  <si>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</si>
  <si>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</si>
  <si>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</si>
  <si>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</si>
  <si>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</si>
  <si>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</si>
  <si>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</si>
  <si>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</si>
  <si>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</si>
  <si>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</si>
  <si>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</si>
  <si>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</si>
  <si>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</si>
  <si>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</si>
  <si>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</si>
  <si>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</si>
  <si>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</si>
  <si>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</si>
  <si>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</si>
  <si>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</si>
  <si>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</si>
  <si>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</si>
  <si>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</si>
  <si>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</si>
  <si>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</si>
  <si>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</si>
  <si>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</si>
  <si>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</si>
  <si>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</si>
  <si>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</si>
  <si>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</si>
  <si>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</si>
  <si>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</si>
  <si>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</si>
  <si>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</si>
  <si>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</si>
  <si>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</si>
  <si>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</si>
  <si>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</si>
  <si>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</si>
  <si>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</si>
  <si>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</si>
  <si>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</si>
  <si>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</si>
  <si>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</si>
  <si>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</si>
  <si>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</si>
  <si>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</si>
  <si>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</si>
  <si>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</si>
  <si>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</si>
  <si>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</si>
  <si>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</si>
  <si>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</si>
  <si>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</si>
  <si>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</si>
  <si>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</si>
  <si>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</si>
  <si>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</si>
  <si>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</si>
  <si>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</si>
  <si>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</si>
  <si>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</si>
  <si>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</si>
  <si>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</si>
  <si>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</si>
  <si>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</si>
  <si>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</si>
  <si>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</si>
  <si>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</si>
  <si>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</si>
  <si>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</si>
  <si>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</si>
  <si>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</si>
  <si>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</si>
  <si>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</si>
  <si>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</si>
  <si>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</si>
  <si>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</si>
  <si>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</si>
  <si>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</si>
  <si>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</si>
  <si>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</si>
  <si>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</si>
  <si>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</si>
  <si>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</si>
  <si>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</si>
  <si>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</si>
  <si>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</si>
  <si>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</si>
  <si>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</si>
  <si>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</si>
  <si>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</si>
  <si>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</si>
  <si>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</si>
  <si>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</si>
  <si>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</si>
  <si>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</si>
  <si>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</si>
  <si>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</si>
  <si>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</si>
  <si>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</si>
  <si>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</si>
  <si>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</si>
  <si>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</si>
  <si>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</si>
  <si>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</si>
  <si>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</si>
  <si>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</si>
  <si>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</si>
  <si>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</si>
  <si>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</si>
  <si>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</si>
  <si>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</si>
  <si>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</si>
  <si>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</si>
  <si>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</si>
  <si>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</si>
  <si>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</si>
  <si>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</si>
  <si>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</si>
  <si>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</si>
  <si>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</si>
  <si>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</si>
  <si>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</si>
  <si>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</si>
  <si>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</si>
  <si>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</si>
  <si>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</si>
  <si>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</si>
  <si>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</si>
  <si>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</si>
  <si>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</si>
  <si>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</si>
  <si>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</si>
  <si>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</si>
  <si>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</si>
  <si>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</si>
  <si>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</si>
  <si>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</si>
  <si>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</si>
  <si>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</si>
  <si>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</si>
  <si>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</si>
  <si>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</si>
  <si>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</si>
  <si>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</si>
  <si>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</si>
  <si>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</si>
  <si>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</si>
  <si>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</si>
  <si>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</si>
  <si>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</si>
  <si>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</si>
  <si>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</si>
  <si>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</si>
  <si>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</si>
  <si>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</si>
  <si>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</si>
  <si>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</si>
  <si>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</si>
  <si>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</si>
  <si>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</si>
  <si>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</si>
  <si>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</si>
  <si>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</si>
  <si>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</si>
  <si>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</si>
  <si>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</si>
  <si>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</si>
  <si>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</si>
  <si>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</si>
  <si>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</si>
  <si>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</si>
  <si>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</si>
  <si>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</si>
  <si>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</si>
  <si>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</si>
  <si>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</si>
  <si>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</si>
  <si>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</si>
  <si>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</si>
  <si>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</si>
  <si>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</si>
  <si>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</si>
  <si>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</si>
  <si>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</si>
  <si>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</si>
  <si>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</si>
  <si>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</si>
  <si>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</si>
  <si>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</si>
  <si>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</si>
  <si>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</si>
  <si>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</si>
  <si>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</si>
  <si>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</si>
  <si>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</si>
  <si>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</si>
  <si>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</si>
  <si>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</si>
  <si>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</si>
  <si>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</si>
  <si>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</si>
  <si>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</si>
  <si>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</si>
  <si>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</si>
  <si>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</si>
  <si>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</si>
  <si>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</si>
  <si>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</si>
  <si>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</si>
  <si>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</si>
  <si>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</si>
  <si>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</si>
  <si>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</si>
  <si>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</si>
  <si>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</si>
  <si>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</si>
  <si>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</si>
  <si>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</si>
  <si>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</si>
  <si>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</si>
  <si>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</si>
  <si>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</si>
  <si>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</si>
  <si>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</si>
  <si>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</si>
  <si>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</si>
  <si>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</si>
  <si>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</si>
  <si>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</si>
  <si>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</si>
  <si>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</si>
  <si>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</si>
  <si>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</si>
  <si>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</si>
  <si>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</si>
  <si>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</si>
  <si>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</si>
  <si>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</si>
  <si>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</si>
  <si>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</si>
  <si>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</si>
  <si>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</si>
  <si>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</si>
  <si>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</si>
  <si>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</si>
  <si>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</si>
  <si>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</si>
  <si>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</si>
  <si>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</si>
  <si>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</si>
  <si>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</si>
  <si>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</si>
  <si>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</si>
  <si>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</si>
  <si>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</si>
  <si>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</si>
  <si>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</si>
  <si>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</si>
  <si>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</si>
  <si>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</si>
  <si>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</si>
  <si>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</si>
  <si>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</si>
  <si>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</si>
  <si>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</si>
  <si>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</si>
  <si>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</si>
  <si>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</si>
  <si>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</si>
  <si>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</si>
  <si>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</si>
  <si>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</si>
  <si>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</si>
  <si>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</si>
  <si>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</si>
  <si>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</si>
  <si>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</si>
  <si>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</si>
  <si>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</si>
  <si>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</si>
  <si>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</si>
  <si>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</si>
  <si>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</si>
  <si>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</si>
  <si>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</si>
  <si>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</si>
  <si>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</si>
  <si>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</si>
  <si>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</si>
  <si>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</si>
  <si>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</si>
  <si>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</si>
  <si>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</si>
  <si>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</si>
  <si>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</si>
  <si>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</si>
  <si>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</si>
  <si>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</si>
  <si>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</si>
  <si>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</si>
  <si>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</si>
  <si>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</si>
  <si>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</si>
  <si>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</si>
  <si>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</si>
  <si>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</si>
  <si>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</si>
  <si>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</si>
  <si>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</si>
  <si>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</si>
  <si>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</si>
  <si>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</si>
  <si>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</si>
  <si>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</si>
  <si>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</si>
  <si>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</si>
  <si>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</si>
  <si>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</si>
  <si>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</si>
  <si>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</si>
  <si>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</si>
  <si>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</si>
  <si>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</si>
  <si>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</si>
  <si>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</si>
  <si>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</si>
  <si>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</si>
  <si>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</si>
  <si>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</si>
  <si>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</si>
  <si>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</si>
  <si>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</si>
  <si>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</si>
  <si>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</si>
  <si>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</si>
  <si>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</si>
  <si>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</si>
  <si>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</si>
  <si>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</si>
  <si>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</si>
  <si>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</si>
  <si>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</si>
  <si>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</si>
  <si>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</si>
  <si>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</si>
  <si>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</si>
  <si>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</si>
  <si>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</si>
  <si>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</si>
  <si>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</si>
  <si>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</si>
  <si>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</si>
  <si>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</si>
  <si>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</si>
  <si>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</si>
  <si>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</si>
  <si>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</si>
  <si>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</si>
  <si>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</si>
  <si>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</si>
  <si>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</si>
  <si>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</si>
  <si>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</si>
  <si>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</si>
  <si>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</si>
  <si>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</si>
  <si>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</si>
  <si>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</si>
  <si>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</si>
  <si>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</si>
  <si>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</si>
  <si>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</si>
  <si>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</si>
  <si>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</si>
  <si>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</si>
  <si>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</si>
  <si>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</si>
  <si>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</si>
  <si>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</si>
  <si>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</si>
  <si>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</si>
  <si>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</si>
  <si>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</si>
  <si>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</si>
  <si>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</si>
  <si>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</si>
  <si>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</si>
  <si>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</si>
  <si>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</si>
  <si>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</si>
  <si>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</si>
  <si>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</si>
  <si>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</si>
  <si>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</si>
  <si>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</si>
  <si>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</si>
  <si>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</si>
  <si>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</si>
  <si>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</si>
  <si>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</si>
  <si>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</si>
  <si>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</si>
  <si>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</si>
  <si>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</si>
  <si>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</si>
  <si>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</si>
  <si>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</si>
  <si>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</si>
  <si>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</si>
  <si>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</si>
  <si>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</si>
  <si>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</si>
  <si>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</si>
  <si>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</si>
  <si>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</si>
  <si>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</si>
  <si>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</si>
  <si>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</si>
  <si>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</si>
  <si>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</si>
  <si>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</si>
  <si>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</si>
  <si>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</si>
  <si>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</si>
  <si>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</si>
  <si>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</si>
  <si>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</si>
  <si>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</si>
  <si>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</si>
  <si>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</si>
  <si>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</si>
  <si>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</si>
  <si>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</si>
  <si>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</si>
  <si>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</si>
  <si>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</si>
  <si>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</si>
  <si>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</si>
  <si>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</si>
  <si>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</si>
  <si>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</si>
  <si>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</si>
  <si>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</si>
  <si>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</si>
  <si>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</si>
  <si>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</si>
  <si>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</si>
  <si>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</si>
  <si>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</si>
  <si>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</si>
  <si>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</si>
  <si>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</si>
  <si>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</si>
  <si>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</si>
  <si>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</si>
  <si>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</si>
  <si>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</si>
  <si>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</si>
  <si>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</si>
  <si>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</si>
  <si>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</si>
  <si>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</si>
  <si>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</si>
  <si>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</si>
  <si>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</si>
  <si>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</si>
  <si>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</si>
  <si>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</si>
  <si>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</si>
  <si>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</si>
  <si>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</si>
  <si>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</si>
  <si>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</si>
  <si>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</si>
  <si>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</si>
  <si>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</si>
  <si>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</si>
  <si>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</si>
  <si>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</si>
  <si>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</si>
  <si>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</si>
  <si>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</si>
  <si>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</si>
  <si>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</si>
  <si>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</si>
  <si>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</si>
  <si>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</si>
  <si>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</si>
  <si>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</si>
  <si>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</si>
  <si>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</si>
  <si>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</si>
  <si>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</si>
  <si>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</si>
  <si>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</si>
  <si>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</si>
  <si>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</si>
  <si>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</si>
  <si>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</si>
  <si>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</si>
  <si>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</si>
  <si>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</si>
  <si>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</si>
  <si>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</si>
  <si>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</si>
  <si>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</si>
  <si>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</si>
  <si>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</si>
  <si>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</si>
  <si>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</si>
  <si>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</si>
  <si>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</si>
  <si>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</si>
  <si>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</si>
  <si>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</si>
  <si>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</si>
  <si>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</si>
  <si>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</si>
  <si>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</si>
  <si>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</si>
  <si>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</si>
  <si>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</si>
  <si>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</si>
  <si>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</si>
  <si>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</si>
  <si>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</si>
  <si>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</si>
  <si>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</si>
  <si>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</si>
  <si>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</si>
  <si>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</si>
  <si>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</si>
  <si>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</si>
  <si>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</si>
  <si>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</si>
  <si>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</si>
  <si>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</si>
  <si>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</si>
  <si>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</si>
  <si>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</si>
  <si>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</si>
  <si>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</si>
  <si>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</si>
  <si>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</si>
  <si>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</si>
  <si>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</si>
  <si>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</si>
  <si>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</si>
  <si>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</si>
  <si>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</si>
  <si>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</si>
  <si>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</si>
  <si>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</si>
  <si>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</si>
  <si>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</si>
  <si>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</si>
  <si>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</si>
  <si>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</si>
  <si>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</si>
  <si>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</si>
  <si>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</si>
  <si>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</si>
  <si>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</si>
  <si>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</si>
  <si>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</si>
  <si>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</si>
  <si>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</si>
  <si>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</si>
  <si>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</si>
  <si>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</si>
  <si>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</si>
  <si>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</si>
  <si>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</si>
  <si>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</si>
  <si>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</si>
  <si>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</si>
  <si>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</si>
  <si>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</si>
  <si>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</si>
  <si>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</si>
  <si>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</si>
  <si>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</si>
  <si>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</si>
  <si>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</si>
  <si>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</si>
  <si>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</si>
  <si>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</si>
  <si>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</si>
  <si>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</si>
  <si>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</si>
  <si>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</si>
  <si>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</si>
  <si>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</si>
  <si>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</si>
  <si>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</si>
  <si>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</si>
  <si>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</si>
  <si>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</si>
  <si>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</si>
  <si>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</si>
  <si>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</si>
  <si>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</si>
  <si>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</si>
  <si>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</si>
  <si>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</si>
  <si>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</si>
  <si>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</si>
  <si>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</si>
  <si>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</si>
  <si>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</si>
  <si>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</si>
  <si>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</si>
  <si>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</si>
  <si>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</si>
  <si>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</si>
  <si>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</si>
  <si>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</si>
  <si>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</si>
  <si>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</si>
  <si>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</si>
  <si>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</si>
  <si>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</si>
  <si>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</si>
  <si>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</si>
  <si>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</si>
  <si>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</si>
  <si>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</si>
  <si>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</si>
  <si>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</si>
  <si>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</si>
  <si>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</si>
  <si>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</si>
  <si>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</si>
  <si>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</si>
  <si>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</si>
  <si>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</si>
  <si>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</si>
  <si>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</si>
  <si>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</si>
  <si>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</si>
  <si>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</si>
  <si>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</si>
  <si>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</si>
  <si>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</si>
  <si>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</si>
  <si>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</si>
  <si>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</si>
  <si>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</si>
  <si>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</si>
  <si>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</si>
  <si>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</si>
  <si>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</si>
  <si>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</si>
  <si>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</si>
  <si>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</si>
  <si>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</si>
  <si>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</si>
  <si>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</si>
  <si>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</si>
  <si>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</si>
  <si>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</si>
  <si>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</si>
  <si>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</si>
  <si>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</si>
  <si>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</si>
  <si>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</si>
  <si>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</si>
  <si>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</si>
  <si>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</si>
  <si>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</si>
  <si>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</si>
  <si>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</si>
  <si>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</si>
  <si>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</si>
  <si>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</si>
  <si>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</si>
  <si>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</si>
  <si>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</si>
  <si>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</si>
  <si>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</si>
  <si>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</si>
  <si>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</si>
  <si>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</si>
  <si>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</si>
  <si>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</si>
  <si>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</si>
  <si>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</si>
  <si>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</si>
  <si>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</si>
  <si>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</si>
  <si>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</si>
  <si>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</si>
  <si>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</si>
  <si>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</si>
  <si>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</si>
  <si>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</si>
  <si>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</si>
  <si>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</si>
  <si>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</si>
  <si>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</si>
  <si>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</si>
  <si>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</si>
  <si>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</si>
  <si>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</si>
  <si>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</si>
  <si>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</si>
  <si>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</si>
  <si>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</si>
  <si>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</si>
  <si>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</si>
  <si>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</si>
  <si>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</si>
  <si>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</si>
  <si>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</si>
  <si>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</si>
  <si>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</si>
  <si>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</si>
  <si>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</si>
  <si>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</si>
  <si>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</si>
  <si>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</si>
  <si>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</si>
  <si>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</si>
  <si>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</si>
  <si>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</si>
  <si>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</si>
  <si>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</si>
  <si>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</si>
  <si>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</si>
  <si>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</si>
  <si>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</si>
  <si>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</si>
  <si>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</si>
  <si>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</si>
  <si>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</si>
  <si>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</si>
  <si>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</si>
  <si>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</si>
  <si>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</si>
  <si>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</si>
  <si>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</si>
  <si>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</si>
  <si>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</si>
  <si>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</si>
  <si>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</si>
  <si>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</si>
  <si>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</si>
  <si>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</si>
  <si>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</si>
  <si>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</si>
  <si>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</si>
  <si>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</si>
  <si>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</si>
  <si>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</si>
  <si>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</si>
  <si>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</si>
  <si>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</si>
  <si>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</si>
  <si>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</si>
  <si>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</si>
  <si>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</si>
  <si>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</si>
  <si>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</si>
  <si>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</si>
  <si>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</si>
  <si>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</si>
  <si>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</si>
  <si>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</si>
  <si>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</si>
  <si>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</si>
  <si>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</si>
  <si>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</si>
  <si>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</si>
  <si>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</si>
  <si>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</si>
  <si>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</si>
  <si>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</si>
  <si>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</si>
  <si>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</si>
  <si>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</si>
  <si>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</si>
  <si>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</si>
  <si>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</si>
  <si>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</si>
  <si>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</si>
  <si>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</si>
  <si>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</si>
  <si>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</si>
  <si>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</si>
  <si>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</si>
  <si>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</si>
  <si>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</si>
  <si>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</si>
  <si>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</si>
  <si>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</si>
  <si>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</si>
  <si>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</si>
  <si>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</si>
  <si>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</si>
  <si>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</si>
  <si>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</si>
  <si>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</si>
  <si>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</si>
  <si>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</si>
  <si>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</si>
  <si>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</si>
  <si>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</si>
  <si>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</si>
  <si>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</si>
  <si>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</si>
  <si>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</si>
  <si>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</si>
  <si>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</si>
  <si>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</si>
  <si>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</si>
  <si>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</si>
  <si>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</si>
  <si>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</si>
  <si>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</si>
  <si>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</si>
  <si>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</si>
  <si>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</si>
  <si>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</si>
  <si>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</si>
  <si>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</si>
  <si>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</si>
  <si>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</si>
  <si>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</si>
  <si>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</si>
  <si>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</si>
  <si>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</si>
  <si>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</si>
  <si>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</si>
  <si>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</si>
  <si>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</si>
  <si>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</si>
  <si>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</si>
  <si>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</si>
  <si>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</si>
  <si>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</si>
  <si>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</si>
  <si>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</si>
  <si>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</si>
  <si>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</si>
  <si>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</si>
  <si>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</si>
  <si>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</si>
  <si>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</si>
  <si>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</si>
  <si>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</si>
  <si>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</si>
  <si>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</si>
  <si>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</si>
  <si>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</si>
  <si>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</si>
  <si>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</si>
  <si>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</si>
  <si>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</si>
  <si>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</si>
  <si>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</si>
  <si>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</si>
  <si>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</si>
  <si>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</si>
  <si>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</si>
  <si>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</si>
  <si>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</si>
  <si>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</si>
  <si>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</si>
  <si>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</si>
  <si>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</si>
  <si>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</si>
  <si>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</si>
  <si>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</si>
  <si>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</si>
  <si>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</si>
  <si>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</si>
  <si>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</si>
  <si>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</si>
  <si>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</si>
  <si>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</si>
  <si>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</si>
  <si>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</si>
  <si>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</si>
  <si>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</si>
  <si>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</si>
  <si>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</si>
  <si>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</si>
  <si>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</si>
  <si>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</si>
  <si>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</si>
  <si>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</si>
  <si>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</si>
  <si>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</si>
  <si>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</si>
  <si>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</si>
  <si>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</si>
  <si>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</si>
  <si>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</si>
  <si>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</si>
  <si>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</si>
  <si>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</si>
  <si>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</si>
  <si>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</si>
  <si>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</si>
  <si>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</si>
  <si>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</si>
  <si>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</si>
  <si>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</si>
  <si>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</si>
  <si>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</si>
  <si>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</si>
  <si>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</si>
  <si>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</si>
  <si>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</si>
  <si>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</si>
  <si>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</si>
  <si>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</si>
  <si>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</si>
  <si>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</si>
  <si>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</si>
  <si>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</si>
  <si>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</si>
  <si>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</si>
  <si>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</si>
  <si>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</si>
  <si>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</si>
  <si>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</si>
  <si>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</si>
  <si>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</si>
  <si>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</si>
  <si>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</si>
  <si>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</si>
  <si>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</si>
  <si>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</si>
  <si>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</si>
  <si>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</si>
  <si>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</si>
  <si>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</si>
  <si>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</si>
  <si>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</si>
  <si>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</si>
  <si>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</si>
  <si>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</si>
  <si>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</si>
  <si>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</si>
  <si>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</si>
  <si>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</si>
  <si>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</si>
  <si>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</si>
  <si>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</si>
  <si>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</si>
  <si>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</si>
  <si>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</si>
  <si>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</si>
  <si>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</si>
  <si>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</si>
  <si>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</si>
  <si>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</si>
  <si>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</si>
  <si>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</si>
  <si>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</si>
  <si>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</si>
  <si>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</si>
  <si>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</si>
  <si>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</si>
  <si>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</si>
  <si>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</si>
  <si>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</si>
  <si>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</si>
  <si>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</si>
  <si>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</si>
  <si>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</si>
  <si>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</si>
  <si>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</si>
  <si>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</si>
  <si>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</si>
  <si>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</si>
  <si>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</si>
  <si>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</si>
  <si>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</si>
  <si>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</si>
  <si>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</si>
  <si>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</si>
  <si>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</si>
  <si>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</si>
  <si>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</si>
  <si>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</si>
  <si>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</si>
  <si>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</si>
  <si>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</si>
  <si>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</si>
  <si>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</si>
  <si>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</si>
  <si>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</si>
  <si>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</si>
  <si>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</si>
  <si>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</si>
  <si>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</si>
  <si>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</si>
  <si>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</si>
  <si>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</si>
  <si>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</si>
  <si>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</si>
  <si>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</si>
  <si>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</si>
  <si>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</si>
  <si>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</si>
  <si>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</si>
  <si>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</si>
  <si>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</si>
  <si>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</si>
  <si>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</si>
  <si>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</si>
  <si>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</si>
  <si>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</si>
  <si>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</si>
  <si>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</si>
  <si>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</si>
  <si>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</si>
  <si>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</si>
  <si>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</si>
  <si>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</si>
  <si>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</si>
  <si>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</si>
  <si>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</si>
  <si>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</si>
  <si>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</si>
  <si>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</si>
  <si>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</si>
  <si>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</si>
  <si>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</si>
  <si>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</si>
  <si>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</si>
  <si>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</si>
  <si>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</si>
  <si>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</si>
  <si>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</si>
  <si>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</si>
  <si>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</si>
  <si>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</si>
  <si>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</si>
  <si>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</si>
  <si>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</si>
  <si>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</si>
  <si>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</si>
  <si>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</si>
  <si>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</si>
  <si>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</si>
  <si>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</si>
  <si>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</si>
  <si>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</si>
  <si>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</si>
  <si>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</si>
  <si>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</si>
  <si>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</si>
  <si>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</si>
  <si>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</si>
  <si>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</si>
  <si>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</si>
  <si>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</si>
  <si>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</si>
  <si>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</si>
  <si>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</si>
  <si>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</si>
  <si>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</si>
  <si>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</si>
  <si>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</si>
  <si>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</si>
  <si>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</si>
  <si>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</si>
  <si>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</si>
  <si>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</si>
  <si>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</si>
  <si>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</si>
  <si>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</si>
  <si>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</si>
  <si>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</si>
  <si>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</si>
  <si>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</si>
  <si>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</si>
  <si>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</si>
  <si>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</si>
  <si>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</si>
  <si>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</si>
  <si>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</si>
  <si>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</si>
  <si>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</si>
  <si>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</si>
  <si>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</si>
  <si>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</si>
  <si>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</si>
  <si>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</si>
  <si>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</si>
  <si>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</si>
  <si>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</si>
  <si>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</si>
  <si>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</si>
  <si>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</si>
  <si>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</si>
  <si>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</si>
  <si>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</si>
  <si>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</si>
  <si>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</si>
  <si>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</si>
  <si>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</si>
  <si>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</si>
  <si>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</si>
  <si>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</si>
  <si>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</si>
  <si>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</si>
  <si>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</si>
  <si>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</si>
  <si>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</si>
  <si>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</si>
  <si>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</si>
  <si>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</si>
  <si>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</si>
  <si>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</si>
  <si>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</si>
  <si>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</si>
  <si>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</si>
  <si>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</si>
  <si>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</si>
  <si>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</si>
  <si>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</si>
  <si>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</si>
  <si>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</si>
  <si>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</si>
  <si>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</si>
  <si>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</si>
  <si>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</si>
  <si>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</si>
  <si>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</si>
  <si>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</si>
  <si>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</si>
  <si>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</si>
  <si>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</si>
  <si>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</si>
  <si>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</si>
  <si>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</si>
  <si>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</si>
  <si>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</si>
  <si>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</si>
  <si>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</si>
  <si>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</si>
  <si>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</si>
  <si>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</si>
  <si>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</si>
  <si>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</si>
  <si>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</si>
  <si>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</si>
  <si>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</si>
  <si>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</si>
  <si>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</si>
  <si>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</si>
  <si>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</si>
  <si>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</si>
  <si>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</si>
  <si>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</si>
  <si>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</si>
  <si>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</si>
  <si>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</si>
  <si>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</si>
  <si>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</si>
  <si>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</si>
  <si>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</si>
  <si>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</si>
  <si>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</si>
  <si>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</si>
  <si>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</si>
  <si>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</si>
  <si>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</si>
  <si>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</si>
  <si>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</si>
  <si>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</si>
  <si>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</si>
  <si>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</si>
  <si>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</si>
  <si>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</si>
  <si>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</si>
  <si>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</si>
  <si>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</si>
  <si>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</si>
  <si>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</si>
  <si>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</si>
  <si>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</si>
  <si>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</si>
  <si>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</si>
  <si>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</si>
  <si>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</si>
  <si>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</si>
  <si>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</si>
  <si>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</si>
  <si>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</si>
  <si>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</si>
  <si>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</si>
  <si>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</si>
  <si>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</si>
  <si>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</si>
  <si>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</si>
  <si>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</si>
  <si>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</si>
  <si>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</si>
  <si>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</si>
  <si>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</si>
  <si>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</si>
  <si>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</si>
  <si>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</si>
  <si>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</si>
  <si>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</si>
  <si>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</si>
  <si>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</si>
  <si>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</si>
  <si>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</si>
  <si>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</si>
  <si>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</si>
  <si>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</si>
  <si>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</si>
  <si>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</si>
  <si>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</si>
  <si>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</si>
  <si>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</si>
  <si>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</si>
  <si>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</si>
  <si>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</si>
  <si>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</si>
  <si>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</si>
  <si>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</si>
  <si>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</si>
  <si>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</si>
  <si>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</si>
  <si>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</si>
  <si>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</si>
  <si>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</si>
  <si>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</si>
  <si>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</si>
  <si>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</si>
  <si>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</si>
  <si>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</si>
  <si>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</si>
  <si>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</si>
  <si>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</si>
  <si>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</si>
  <si>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</si>
  <si>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</si>
  <si>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</si>
  <si>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</si>
  <si>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</si>
  <si>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</si>
  <si>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</si>
  <si>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</si>
  <si>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</si>
  <si>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</si>
  <si>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</si>
  <si>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</si>
  <si>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</si>
  <si>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</si>
  <si>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</si>
  <si>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</si>
  <si>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</si>
  <si>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</si>
  <si>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</si>
  <si>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</si>
  <si>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</si>
  <si>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</si>
  <si>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</si>
  <si>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</si>
  <si>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</si>
  <si>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</si>
  <si>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</si>
  <si>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</si>
  <si>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</si>
  <si>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</si>
  <si>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</si>
  <si>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</si>
  <si>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</si>
  <si>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</si>
  <si>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</si>
  <si>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</si>
  <si>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</si>
  <si>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</si>
  <si>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</si>
  <si>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</si>
  <si>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</si>
  <si>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</si>
  <si>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</si>
  <si>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</si>
  <si>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</si>
  <si>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</si>
  <si>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</si>
  <si>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</si>
  <si>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</si>
  <si>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</si>
  <si>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</si>
  <si>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</si>
  <si>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</si>
  <si>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</si>
  <si>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</si>
  <si>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</si>
  <si>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</si>
  <si>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</si>
  <si>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</si>
  <si>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</si>
  <si>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</si>
  <si>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</si>
  <si>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</si>
  <si>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</si>
  <si>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</si>
  <si>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</si>
  <si>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</si>
  <si>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</si>
  <si>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</si>
  <si>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</si>
  <si>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</si>
  <si>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</si>
  <si>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</si>
  <si>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</si>
  <si>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</si>
  <si>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</si>
  <si>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</si>
  <si>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</si>
  <si>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</si>
  <si>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</si>
  <si>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</si>
  <si>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</si>
  <si>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</si>
  <si>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</si>
  <si>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</si>
  <si>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</si>
  <si>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</si>
  <si>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</si>
  <si>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</si>
  <si>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</si>
  <si>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</si>
  <si>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</si>
  <si>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</si>
  <si>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</si>
  <si>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</si>
  <si>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</si>
  <si>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</si>
  <si>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</si>
  <si>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</si>
  <si>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</si>
  <si>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</si>
  <si>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</si>
  <si>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</si>
  <si>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</si>
  <si>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</si>
  <si>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</si>
  <si>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</si>
  <si>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</si>
  <si>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</si>
  <si>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</si>
  <si>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</si>
  <si>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</si>
  <si>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</si>
  <si>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</si>
  <si>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</si>
  <si>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</si>
  <si>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</si>
  <si>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</si>
  <si>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</si>
  <si>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</si>
  <si>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</si>
  <si>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</si>
  <si>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</si>
  <si>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</si>
  <si>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</si>
  <si>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</si>
  <si>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</si>
  <si>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</si>
  <si>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</si>
  <si>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</si>
  <si>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</si>
  <si>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</si>
  <si>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</si>
  <si>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</si>
  <si>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</si>
  <si>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</si>
  <si>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</si>
  <si>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</si>
  <si>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</si>
  <si>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</si>
  <si>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</si>
  <si>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</si>
  <si>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</si>
  <si>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</si>
  <si>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</si>
  <si>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</si>
  <si>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</si>
  <si>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</si>
  <si>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</si>
  <si>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</si>
  <si>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</si>
  <si>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</si>
  <si>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</si>
  <si>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</si>
  <si>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</si>
  <si>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</si>
  <si>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</si>
  <si>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</si>
  <si>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</si>
  <si>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</si>
  <si>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</si>
  <si>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</si>
  <si>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</si>
  <si>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</si>
  <si>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</si>
  <si>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</si>
  <si>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</si>
  <si>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</si>
  <si>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</si>
  <si>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</si>
  <si>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</si>
  <si>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</si>
  <si>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</si>
  <si>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</si>
  <si>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</si>
  <si>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</si>
  <si>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</si>
  <si>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</si>
  <si>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</si>
  <si>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</si>
  <si>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</si>
  <si>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</si>
  <si>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</si>
  <si>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</si>
  <si>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</si>
  <si>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</si>
  <si>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</si>
  <si>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</si>
  <si>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</si>
  <si>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</si>
  <si>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</si>
  <si>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</si>
  <si>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</si>
  <si>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</si>
  <si>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</si>
  <si>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</si>
  <si>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</si>
  <si>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</si>
  <si>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</si>
  <si>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</si>
  <si>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</si>
  <si>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</si>
  <si>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</si>
  <si>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</si>
  <si>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</si>
  <si>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</si>
  <si>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</si>
  <si>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</si>
  <si>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</si>
  <si>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</si>
  <si>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</si>
  <si>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</si>
  <si>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</si>
  <si>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</si>
  <si>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</si>
  <si>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</si>
  <si>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</si>
  <si>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</si>
  <si>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</si>
  <si>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</si>
  <si>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</si>
  <si>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</si>
  <si>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</si>
  <si>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</si>
  <si>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</si>
  <si>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</si>
  <si>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</si>
  <si>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</si>
  <si>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</si>
  <si>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</si>
  <si>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</si>
  <si>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</si>
  <si>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</si>
  <si>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</si>
  <si>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</si>
  <si>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</si>
  <si>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</si>
  <si>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</si>
  <si>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</si>
  <si>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</si>
  <si>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</si>
  <si>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</si>
  <si>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</si>
  <si>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</si>
  <si>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</si>
  <si>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</si>
  <si>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</si>
  <si>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</si>
  <si>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</si>
  <si>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</si>
  <si>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</si>
  <si>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</si>
  <si>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</si>
  <si>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</si>
  <si>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</si>
  <si>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</si>
  <si>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</si>
  <si>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</si>
  <si>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</si>
  <si>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</si>
  <si>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</si>
  <si>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</si>
  <si>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</si>
  <si>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</si>
  <si>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</si>
  <si>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</si>
  <si>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</si>
  <si>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</si>
  <si>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</si>
  <si>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</si>
  <si>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</si>
  <si>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</si>
  <si>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</si>
  <si>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</si>
  <si>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</si>
  <si>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</si>
  <si>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</si>
  <si>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</si>
  <si>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</si>
  <si>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</si>
  <si>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</si>
  <si>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</si>
  <si>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</si>
  <si>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</si>
  <si>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</si>
  <si>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</si>
  <si>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</si>
  <si>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</si>
  <si>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</si>
  <si>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</si>
  <si>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</si>
  <si>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</si>
  <si>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</si>
  <si>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</si>
  <si>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</si>
  <si>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</si>
  <si>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</si>
  <si>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</si>
  <si>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</si>
  <si>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</si>
  <si>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</si>
  <si>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</si>
  <si>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</si>
  <si>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</si>
  <si>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</si>
  <si>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</si>
  <si>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</si>
  <si>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</si>
  <si>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</si>
  <si>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</si>
  <si>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</si>
  <si>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</si>
  <si>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</si>
  <si>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</si>
  <si>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</si>
  <si>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</si>
  <si>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</si>
  <si>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</si>
  <si>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</si>
  <si>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</si>
  <si>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</si>
  <si>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</si>
  <si>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</si>
  <si>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</si>
  <si>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</si>
  <si>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</si>
  <si>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</si>
  <si>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</si>
  <si>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</si>
  <si>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</si>
  <si>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</si>
  <si>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</si>
  <si>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</si>
  <si>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</si>
  <si>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</si>
  <si>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</si>
  <si>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</si>
  <si>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</si>
  <si>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</si>
  <si>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</si>
  <si>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</si>
  <si>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</si>
  <si>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</si>
  <si>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</si>
  <si>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</si>
  <si>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</si>
  <si>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</si>
  <si>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</si>
  <si>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</si>
  <si>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</si>
  <si>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</si>
  <si>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</si>
  <si>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</si>
  <si>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</si>
  <si>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</si>
  <si>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</si>
  <si>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</si>
  <si>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</si>
  <si>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</si>
  <si>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</si>
  <si>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</si>
  <si>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</si>
  <si>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</si>
  <si>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</si>
  <si>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</si>
  <si>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</si>
  <si>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</si>
  <si>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</si>
  <si>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</si>
  <si>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</si>
  <si>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</si>
  <si>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</si>
  <si>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</si>
  <si>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</si>
  <si>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</si>
  <si>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</si>
  <si>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</si>
  <si>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</si>
  <si>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</si>
  <si>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</si>
  <si>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</si>
  <si>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</si>
  <si>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</si>
  <si>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</si>
  <si>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</si>
  <si>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</si>
  <si>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</si>
  <si>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</si>
  <si>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</si>
  <si>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</si>
  <si>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</si>
  <si>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</si>
  <si>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</si>
  <si>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</si>
  <si>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</si>
  <si>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</si>
  <si>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</si>
  <si>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</si>
  <si>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</si>
  <si>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</si>
  <si>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</si>
  <si>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</si>
  <si>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</si>
  <si>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</si>
  <si>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</si>
  <si>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</si>
  <si>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</si>
  <si>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</si>
  <si>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</si>
  <si>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</si>
  <si>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</si>
  <si>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</si>
  <si>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</si>
  <si>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</si>
  <si>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</si>
  <si>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</si>
  <si>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</si>
  <si>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</si>
  <si>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</si>
  <si>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</si>
  <si>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</si>
  <si>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</si>
  <si>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</si>
  <si>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</si>
  <si>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</si>
  <si>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</si>
  <si>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</si>
  <si>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</si>
  <si>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</si>
  <si>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</si>
  <si>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</si>
  <si>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</si>
  <si>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</si>
  <si>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</si>
  <si>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</si>
  <si>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</si>
  <si>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</si>
  <si>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</si>
  <si>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</si>
  <si>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</si>
  <si>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</si>
  <si>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</si>
  <si>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</si>
  <si>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</si>
  <si>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</si>
  <si>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</si>
  <si>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</si>
  <si>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</si>
  <si>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</si>
  <si>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</si>
  <si>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</si>
  <si>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</si>
  <si>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</si>
  <si>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</si>
  <si>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</si>
  <si>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</si>
  <si>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</si>
  <si>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</si>
  <si>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</si>
  <si>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</si>
  <si>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</si>
  <si>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</si>
  <si>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</si>
  <si>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</si>
  <si>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</si>
  <si>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</si>
  <si>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</si>
  <si>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</si>
  <si>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</si>
  <si>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</si>
  <si>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</si>
  <si>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</si>
  <si>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</si>
  <si>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</si>
  <si>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</si>
  <si>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</si>
  <si>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</si>
  <si>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</si>
  <si>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</si>
  <si>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</si>
  <si>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</si>
  <si>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</si>
  <si>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</si>
  <si>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</si>
  <si>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</si>
  <si>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</si>
  <si>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</si>
  <si>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</si>
  <si>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</si>
  <si>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</si>
  <si>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</si>
  <si>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</si>
  <si>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</si>
  <si>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</si>
  <si>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</si>
  <si>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</si>
  <si>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</si>
  <si>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</si>
  <si>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</si>
  <si>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</si>
  <si>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</si>
  <si>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</si>
  <si>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</si>
  <si>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</si>
  <si>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</si>
  <si>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</si>
  <si>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</si>
  <si>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</si>
  <si>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</si>
  <si>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</si>
  <si>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</si>
  <si>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</si>
  <si>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</si>
  <si>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</si>
  <si>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</si>
  <si>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</si>
  <si>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</si>
  <si>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</si>
  <si>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</si>
  <si>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</si>
  <si>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</si>
  <si>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</si>
  <si>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</si>
  <si>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</si>
  <si>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</si>
  <si>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</si>
  <si>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</si>
  <si>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</si>
  <si>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</si>
  <si>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</si>
  <si>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</si>
  <si>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</si>
  <si>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</si>
  <si>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</si>
  <si>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</si>
  <si>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</si>
  <si>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</si>
  <si>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</si>
  <si>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</si>
  <si>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</si>
  <si>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</si>
  <si>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</si>
  <si>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</si>
  <si>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</si>
  <si>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</si>
  <si>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</si>
  <si>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</si>
  <si>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</si>
  <si>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</si>
  <si>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</si>
  <si>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</si>
  <si>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</si>
  <si>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</si>
  <si>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</si>
  <si>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</si>
  <si>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</si>
  <si>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</si>
  <si>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</si>
  <si>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</si>
  <si>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</si>
  <si>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</si>
  <si>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</si>
  <si>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</si>
  <si>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</si>
  <si>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</si>
  <si>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</si>
  <si>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</si>
  <si>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</si>
  <si>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</si>
  <si>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</si>
  <si>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</si>
  <si>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</si>
  <si>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</si>
  <si>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</si>
  <si>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</si>
  <si>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</si>
  <si>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</si>
  <si>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</si>
  <si>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</si>
  <si>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</si>
  <si>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</si>
  <si>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</si>
  <si>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</si>
  <si>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</si>
  <si>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</si>
  <si>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</si>
  <si>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</si>
  <si>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</si>
  <si>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</si>
  <si>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</si>
  <si>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</si>
  <si>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</si>
  <si>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</si>
  <si>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</si>
  <si>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</si>
  <si>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</si>
  <si>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</si>
  <si>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</si>
  <si>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</si>
  <si>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</si>
  <si>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</si>
  <si>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</si>
  <si>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</si>
  <si>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</si>
  <si>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</si>
  <si>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</si>
  <si>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</si>
  <si>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</si>
  <si>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</si>
  <si>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</si>
  <si>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</si>
  <si>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</si>
  <si>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</si>
  <si>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</si>
  <si>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</si>
  <si>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</si>
  <si>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</si>
  <si>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</si>
  <si>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</si>
  <si>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</si>
  <si>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</si>
  <si>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</si>
  <si>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</si>
  <si>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</si>
  <si>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</si>
  <si>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</si>
  <si>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</si>
  <si>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</si>
  <si>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</si>
  <si>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</si>
  <si>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</si>
  <si>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</si>
  <si>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</si>
  <si>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</si>
  <si>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</si>
  <si>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</si>
  <si>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</si>
  <si>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</si>
  <si>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</si>
  <si>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</si>
  <si>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</si>
  <si>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</si>
  <si>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</si>
  <si>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</si>
  <si>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</si>
  <si>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</si>
  <si>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</si>
  <si>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</si>
  <si>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</si>
  <si>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</si>
  <si>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</si>
  <si>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</si>
  <si>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</si>
  <si>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</si>
  <si>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</si>
  <si>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</si>
  <si>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</si>
  <si>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</si>
  <si>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</si>
  <si>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</si>
  <si>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</si>
  <si>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</si>
  <si>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</si>
  <si>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</si>
  <si>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</si>
  <si>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</si>
  <si>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</si>
  <si>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</si>
  <si>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</si>
  <si>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</si>
  <si>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</si>
  <si>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</si>
  <si>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</si>
  <si>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</si>
  <si>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</si>
  <si>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</si>
  <si>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</si>
  <si>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</si>
  <si>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</si>
  <si>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</si>
  <si>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</si>
  <si>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</si>
  <si>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</si>
  <si>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</si>
  <si>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</si>
  <si>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</si>
  <si>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</si>
  <si>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</si>
  <si>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</si>
  <si>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</si>
  <si>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</si>
  <si>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</si>
  <si>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</si>
  <si>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</si>
  <si>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</si>
  <si>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</si>
  <si>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</si>
  <si>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</si>
  <si>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</si>
  <si>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</si>
  <si>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</si>
  <si>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</si>
  <si>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</si>
  <si>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</si>
  <si>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</si>
  <si>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</si>
  <si>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</si>
  <si>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</si>
  <si>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</si>
  <si>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</si>
  <si>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</si>
  <si>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</si>
  <si>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</si>
  <si>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</si>
  <si>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</si>
  <si>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</si>
  <si>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</si>
  <si>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</si>
  <si>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</si>
  <si>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</si>
  <si>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</si>
  <si>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</si>
  <si>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</si>
  <si>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</si>
  <si>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</si>
  <si>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</si>
  <si>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</si>
  <si>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</si>
  <si>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</si>
  <si>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</si>
  <si>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</si>
  <si>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</si>
  <si>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</si>
  <si>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</si>
  <si>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</si>
  <si>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</si>
  <si>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</si>
  <si>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</si>
  <si>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</si>
  <si>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</si>
  <si>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</si>
  <si>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</si>
  <si>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</si>
  <si>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</si>
  <si>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</si>
  <si>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</si>
  <si>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</si>
  <si>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</si>
  <si>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</si>
  <si>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</si>
  <si>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</si>
  <si>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</si>
  <si>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</si>
  <si>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</si>
  <si>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</si>
  <si>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</si>
  <si>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</si>
  <si>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</si>
  <si>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</si>
  <si>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</si>
  <si>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</si>
  <si>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</si>
  <si>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</si>
  <si>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</si>
  <si>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</si>
  <si>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</si>
  <si>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</si>
  <si>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</si>
  <si>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</si>
  <si>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</si>
  <si>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</si>
  <si>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</si>
  <si>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</si>
  <si>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</si>
  <si>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</si>
  <si>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</si>
  <si>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</si>
  <si>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</si>
  <si>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</si>
  <si>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</si>
  <si>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</si>
  <si>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</si>
  <si>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</si>
  <si>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</si>
  <si>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</si>
  <si>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</si>
  <si>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</si>
  <si>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</si>
  <si>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</si>
  <si>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</si>
  <si>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</si>
  <si>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</si>
  <si>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</si>
  <si>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</si>
  <si>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</si>
  <si>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</si>
  <si>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</si>
  <si>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</si>
  <si>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</si>
  <si>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</si>
  <si>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</si>
  <si>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</si>
  <si>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</si>
  <si>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</si>
  <si>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</si>
  <si>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</si>
  <si>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</si>
  <si>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</si>
  <si>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</si>
  <si>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</si>
  <si>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</si>
  <si>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</si>
  <si>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</si>
  <si>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</si>
  <si>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</si>
  <si>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</si>
  <si>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</si>
  <si>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</si>
  <si>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</si>
  <si>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</si>
  <si>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</si>
  <si>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</si>
  <si>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</si>
  <si>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</si>
  <si>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</si>
  <si>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</si>
  <si>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</si>
  <si>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</si>
  <si>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</si>
  <si>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</si>
  <si>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</si>
  <si>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</si>
  <si>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</si>
  <si>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</si>
  <si>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</si>
  <si>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</si>
  <si>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</si>
  <si>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</si>
  <si>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</si>
  <si>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</si>
  <si>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</si>
  <si>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</si>
  <si>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</si>
  <si>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</si>
  <si>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</si>
  <si>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</si>
  <si>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</si>
  <si>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</si>
  <si>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</si>
  <si>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</si>
  <si>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</si>
  <si>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</si>
  <si>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</si>
  <si>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</si>
  <si>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</si>
  <si>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</si>
  <si>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</si>
  <si>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</si>
  <si>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</si>
  <si>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</si>
  <si>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</si>
  <si>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</si>
  <si>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</si>
  <si>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</si>
  <si>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</si>
  <si>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</si>
  <si>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</si>
  <si>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</si>
  <si>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</si>
  <si>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</si>
  <si>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</si>
  <si>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</si>
  <si>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</si>
  <si>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</si>
  <si>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</si>
  <si>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</si>
  <si>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</si>
  <si>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</si>
  <si>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</si>
  <si>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</si>
  <si>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</si>
  <si>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</si>
  <si>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</si>
  <si>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</si>
  <si>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</si>
  <si>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</si>
  <si>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</si>
  <si>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</si>
  <si>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</si>
  <si>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</si>
  <si>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</si>
  <si>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</si>
  <si>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</si>
  <si>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</si>
  <si>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</si>
  <si>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</si>
  <si>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</si>
  <si>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</si>
  <si>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</si>
  <si>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</si>
  <si>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</si>
  <si>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</si>
  <si>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</si>
  <si>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</si>
  <si>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</si>
  <si>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</si>
  <si>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</si>
  <si>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</si>
  <si>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</si>
  <si>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</si>
  <si>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</si>
  <si>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</si>
  <si>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</si>
  <si>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</si>
  <si>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</si>
  <si>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</si>
  <si>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</si>
  <si>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</si>
  <si>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</si>
  <si>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</si>
  <si>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</si>
  <si>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</si>
  <si>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</si>
  <si>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</si>
  <si>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</si>
  <si>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</si>
  <si>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</si>
  <si>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</si>
  <si>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</si>
  <si>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</si>
  <si>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</si>
  <si>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</si>
  <si>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</si>
  <si>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</si>
  <si>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</si>
  <si>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</si>
  <si>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</si>
  <si>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</si>
  <si>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</si>
  <si>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</si>
  <si>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</si>
  <si>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</si>
  <si>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</si>
  <si>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</si>
  <si>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</si>
  <si>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</si>
  <si>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</si>
  <si>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</si>
  <si>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</si>
  <si>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</si>
  <si>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</si>
  <si>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</si>
  <si>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</si>
  <si>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</si>
  <si>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</si>
  <si>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</si>
  <si>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</si>
  <si>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</si>
  <si>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</si>
  <si>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</si>
  <si>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</si>
  <si>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</si>
  <si>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</si>
  <si>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</si>
  <si>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</si>
  <si>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</si>
  <si>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</si>
  <si>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</si>
  <si>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</si>
  <si>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</si>
  <si>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</si>
  <si>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</si>
  <si>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</si>
  <si>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</si>
  <si>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</si>
  <si>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</si>
  <si>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</si>
  <si>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</si>
  <si>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</si>
  <si>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</si>
  <si>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</si>
  <si>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</si>
  <si>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</si>
  <si>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</si>
  <si>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</si>
  <si>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</si>
  <si>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</si>
  <si>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</si>
  <si>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</si>
  <si>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</si>
  <si>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</si>
  <si>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</si>
  <si>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</si>
  <si>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</si>
  <si>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</si>
  <si>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</si>
  <si>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</si>
  <si>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</si>
  <si>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</si>
  <si>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</si>
  <si>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</si>
  <si>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</si>
  <si>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</si>
  <si>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</si>
  <si>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</si>
  <si>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</si>
  <si>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</si>
  <si>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</si>
  <si>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</si>
  <si>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</si>
  <si>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</si>
  <si>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</si>
  <si>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</si>
  <si>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</si>
  <si>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</si>
  <si>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</si>
  <si>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</si>
  <si>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</si>
  <si>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</si>
  <si>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</si>
  <si>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</si>
  <si>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</si>
  <si>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</si>
  <si>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</si>
  <si>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</si>
  <si>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</si>
  <si>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</si>
  <si>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</si>
  <si>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</si>
  <si>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</si>
  <si>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</si>
  <si>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</si>
  <si>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</si>
  <si>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</si>
  <si>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</si>
  <si>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</si>
  <si>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</si>
  <si>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</si>
  <si>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</si>
  <si>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</si>
  <si>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</si>
  <si>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</si>
  <si>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</si>
  <si>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</si>
  <si>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</si>
  <si>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</si>
  <si>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</si>
  <si>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</si>
  <si>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</si>
  <si>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</si>
  <si>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</si>
  <si>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</si>
  <si>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</si>
  <si>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</si>
  <si>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</si>
  <si>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</si>
  <si>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</si>
  <si>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</si>
  <si>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</si>
  <si>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</si>
  <si>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</si>
  <si>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</si>
  <si>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</si>
  <si>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</si>
  <si>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</si>
  <si>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</si>
  <si>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</si>
  <si>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</si>
  <si>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</si>
  <si>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</si>
  <si>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</si>
  <si>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</si>
  <si>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</si>
  <si>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</si>
  <si>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</si>
  <si>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</si>
  <si>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</si>
  <si>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</si>
  <si>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</si>
  <si>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</si>
  <si>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</si>
  <si>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</si>
  <si>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</si>
  <si>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</si>
  <si>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</si>
  <si>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</si>
  <si>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</si>
  <si>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</si>
  <si>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</si>
  <si>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</si>
  <si>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</si>
  <si>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</si>
  <si>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</si>
  <si>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</si>
  <si>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</si>
  <si>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</si>
  <si>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</si>
  <si>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</si>
  <si>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</si>
  <si>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</si>
  <si>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</si>
  <si>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PCM-20251122-00000912</t>
  </si>
  <si>
    <t xml:space="preserve">major issue at Generator PG on the way 90 min </t>
  </si>
  <si>
    <t>NO PCM</t>
  </si>
  <si>
    <t>ETA 30min</t>
  </si>
  <si>
    <t>TT-20251122-00763 // Waiting separate TT</t>
  </si>
  <si>
    <t>After HUB site restored with PG connected site still down // EM team on the way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</si>
  <si>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</si>
  <si>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</si>
  <si>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</si>
  <si>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</si>
  <si>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</si>
  <si>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</si>
  <si>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</si>
  <si>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</si>
  <si>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</si>
  <si>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</si>
  <si>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</si>
  <si>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</si>
  <si>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</si>
  <si>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</si>
  <si>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</si>
  <si>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</si>
  <si>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</si>
  <si>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</si>
  <si>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</si>
  <si>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</si>
  <si>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</si>
  <si>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</si>
  <si>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</si>
  <si>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</si>
  <si>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</si>
  <si>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</si>
  <si>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</si>
  <si>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</si>
  <si>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</si>
  <si>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</si>
  <si>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</si>
  <si>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</si>
  <si>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</si>
  <si>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</si>
  <si>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</si>
  <si>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</si>
  <si>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</si>
  <si>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</si>
  <si>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</si>
  <si>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</si>
  <si>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</si>
  <si>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</si>
  <si>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</si>
  <si>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</si>
  <si>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</si>
  <si>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</si>
  <si>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</si>
  <si>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</si>
  <si>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</si>
  <si>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</si>
  <si>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</si>
  <si>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</si>
  <si>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</si>
  <si>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</si>
  <si>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</si>
  <si>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</si>
  <si>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</si>
  <si>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</si>
  <si>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</si>
  <si>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</si>
  <si>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</si>
  <si>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</si>
  <si>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</si>
  <si>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</si>
  <si>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</si>
  <si>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</si>
  <si>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</si>
  <si>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</si>
  <si>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</si>
  <si>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</si>
  <si>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</si>
  <si>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</si>
  <si>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</si>
  <si>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</si>
  <si>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</si>
  <si>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</si>
  <si>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</si>
  <si>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</si>
  <si>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</si>
  <si>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</si>
  <si>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</si>
  <si>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</si>
  <si>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PCM-20251122-00001204</t>
  </si>
  <si>
    <t>team at site connect PG / 5G disconnected due to load</t>
  </si>
  <si>
    <t xml:space="preserve"> PCM-20250215-00000830 </t>
  </si>
  <si>
    <t>LTE site still down and  site located in aramco area access issue need special permission</t>
  </si>
  <si>
    <t>PCM-20251122-00001214</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</si>
  <si>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</si>
  <si>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</si>
  <si>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</si>
  <si>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</si>
  <si>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</si>
  <si>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</si>
  <si>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</si>
  <si>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</si>
  <si>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</si>
  <si>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</si>
  <si>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</si>
  <si>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</si>
  <si>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</si>
  <si>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TT-20251122-00520</t>
  </si>
  <si>
    <t>down again , 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</si>
</sst>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6" totalsRowShown="0" headerRowDxfId="64" dataDxfId="63" headerRowBorderDxfId="61" tableBorderDxfId="62">
  <autoFilter ref="A1:L9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0"/>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320.78070729166939</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15878</v>
      </c>
      <c r="E3" s="63" t="s">
        <v>39021</v>
      </c>
      <c r="F3" s="143">
        <v>45983.582071759258</v>
      </c>
      <c r="G3" s="144">
        <f ca="1">IFERROR(NOW()-F3,"-")</f>
        <v>0.14706145833770279</v>
      </c>
      <c r="H3" s="143">
        <v>45983.636759259258</v>
      </c>
      <c r="I3" s="141" t="str">
        <f>IFERROR(VLOOKUP(D3,DB!A:F,6,0),"")</f>
        <v>Generator-SG</v>
      </c>
      <c r="J3" s="141" t="str">
        <f>IFERROR(VLOOKUP(D3,DB!A:G,7,0),"")</f>
        <v>Vandalized</v>
      </c>
      <c r="K3" s="145" t="s">
        <v>39024</v>
      </c>
      <c r="L3" s="146" t="str">
        <f>IFERROR(VLOOKUP(D3,DB!A:I,9,0),"")</f>
        <v>Latis</v>
      </c>
    </row>
    <row r="4" spans="1:15" ht="15" customHeight="1">
      <c r="A4" s="140" t="s">
        <v>39025</v>
      </c>
      <c r="B4" s="141" t="str">
        <f>IFERROR(VLOOKUP(D4,DB!A:K,11,0),"")</f>
        <v>R1</v>
      </c>
      <c r="C4" s="141">
        <v>1</v>
      </c>
      <c r="D4" s="133" t="s">
        <v>20851</v>
      </c>
      <c r="E4" s="142"/>
      <c r="F4" s="143"/>
      <c r="G4" s="144">
        <f ca="1">IFERROR(NOW()-F4,"-")</f>
        <v>45983.729133217596</v>
      </c>
      <c r="H4" s="143">
        <v>45983.642337962963</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15933</v>
      </c>
      <c r="E5" s="142"/>
      <c r="F5" s="143"/>
      <c r="G5" s="144">
        <f ca="1">IFERROR(NOW()-F5,"-")</f>
        <v>45983.729133217596</v>
      </c>
      <c r="H5" s="143">
        <v>45983.472187500003</v>
      </c>
      <c r="I5" s="141" t="str">
        <f>IFERROR(VLOOKUP(D5,DB!A:F,6,0),"")</f>
        <v>SCECO</v>
      </c>
      <c r="J5" s="141" t="str">
        <f>IFERROR(VLOOKUP(D5,DB!A:G,7,0),"")</f>
        <v>Vandalized</v>
      </c>
      <c r="K5" s="145" t="s">
        <v>39028</v>
      </c>
      <c r="L5" s="146" t="str">
        <f>IFERROR(VLOOKUP(D5,DB!A:I,9,0),"")</f>
        <v>Latis</v>
      </c>
    </row>
    <row r="6" spans="1:15" ht="15" customHeight="1">
      <c r="A6" s="140"/>
      <c r="B6" s="141" t="str">
        <f>IFERROR(VLOOKUP(D6,DB!A:K,11,0),"")</f>
        <v/>
      </c>
      <c r="C6" s="141"/>
      <c r="D6" s="133"/>
      <c r="E6" s="142"/>
      <c r="F6" s="143"/>
      <c r="G6" s="144">
        <f ca="1">IFERROR(NOW()-F6,"-")</f>
        <v>45983.729133217596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45983.729133217596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45983.729133217596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45983.729133217596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45983.729133217596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45983.729133217596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45983.729133217596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45983.729133217596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45983.729133217596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45983.729133217596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45983.729133217596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45983.729133217596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45983.729133217596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45983.729133217596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45983.729133217596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45983.729133217596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45983.729133217596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45983.729133217596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45983.729133217596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45983.729133217596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45983.729133217596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45983.729133217596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45983.729133217596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45983.729133217596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45983.729133217596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45983.729133217596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45983.729133217596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45983.729133217596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45983.729133217596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45983.729133217596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45983.729133217596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45983.729133217596</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45983.729133217596</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45983.729133217596</v>
      </c>
      <c r="H39" s="143"/>
      <c r="I39" s="141" t="str">
        <f>IFERROR(VLOOKUP(D39,DB!A:F,6,0),"")</f>
        <v/>
      </c>
      <c r="J39" s="141" t="str">
        <f>IFERROR(VLOOKUP(D39,DB!A:G,7,0),"")</f>
        <v/>
      </c>
      <c r="K39" s="145"/>
      <c r="L39" s="146" t="str">
        <f>IFERROR(VLOOKUP(D39,DB!A:I,9,0),"")</f>
        <v/>
      </c>
    </row>
    <row r="40" spans="1:12" ht="15" customHeight="1">
      <c r="A40" s="147"/>
      <c r="B40" s="134" t="str">
        <f>IFERROR(VLOOKUP(D40,DB!A:K,11,0),"")</f>
        <v/>
      </c>
      <c r="C40" s="134"/>
      <c r="D40" s="148"/>
      <c r="E40" s="135"/>
      <c r="F40" s="136"/>
      <c r="G40" s="137">
        <f ca="1">IFERROR(NOW()-F40,"-")</f>
        <v>45983.729133217596</v>
      </c>
      <c r="H40" s="136"/>
      <c r="I40" s="134" t="str">
        <f>IFERROR(VLOOKUP(D40,DB!A:F,6,0),"")</f>
        <v/>
      </c>
      <c r="J40" s="134" t="str">
        <f>IFERROR(VLOOKUP(D40,DB!A:G,7,0),"")</f>
        <v/>
      </c>
      <c r="K40" s="138"/>
      <c r="L40" s="139" t="str">
        <f>IFERROR(VLOOKUP(D40,DB!A:I,9,0),"")</f>
        <v/>
      </c>
    </row>
  </sheetData>
  <customSheetViews>
    <customSheetView guid="{F6042A99-DD27-4453-835D-0834D95730CC}" filter="1" showAutoFilter="1">
      <pageMargins left="0" right="0" top="0" bottom="0" header="0" footer="0"/>
      <autoFilter ref="B1:M1" xr:uid="{61128BA7-B069-4532-9A5D-1D5B0C06A1D4}"/>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158.72929525463405</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45983.729133217596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45983.729133217596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45983.729133217596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45983.729133217596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45983.729133217596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45983.729133217596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45983.729133217596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45983.729133217596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45983.729133217596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45983.729133217596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45983.729133217596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45983.729133217596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45983.729133217596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45983.729133217596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45983.729133217596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45983.729133217596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45983.729133217596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45983.729133217596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45983.729133217596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45983.729133217596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45983.729133217596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45983.729133217596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45983.729133217596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45983.729133217596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45983.729133217596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45983.729133217596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45983.729133217596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45983.729133217596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45983.729133217596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45983.729133217596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45983.729133217596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45983.729133217596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45983.729133217596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45983.729133217596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45983.729133217596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45983.729133217596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45983.729133217596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45983.729133217596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45983.729133217596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45983.729133217596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45983.729133217596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45983.729133217596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45983.729133217596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45983.729133217596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45983.729133217596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45983.729133217596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45983.729133217596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45983.729133217596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45983.729133217596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45983.729133217596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45983.729133217596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45983.729133217596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45983.729133217596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45983.729133217596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45983.729133217596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45983.729133217596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45983.729133217596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45983.729133217596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45983.729133217596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45983.729133217596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45983.729133217596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45983.729133217596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45983.729133217596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45983.729133217596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45983.729133217596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45983.729133217596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45983.729133217596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45983.729133217596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45983.729133217596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45983.729133217596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45983.729133217596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45983.729133217596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45983.729133217596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45983.729133217596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45983.729133217596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45983.729133217596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45983.729133217596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45983.729133217596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45983.729133217596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45983.729133217596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45983.729133217596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45983.729133217596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45983.729133217596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45983.729133217596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45983.729133217596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45983.729133217596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45983.729133217596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45983.729133217596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45983.729133217596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45983.729133217596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45983.729133217596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45983.729133217596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45983.729133217596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45983.729133217596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45983.729133217596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45983.729133217596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45983.729133217596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45983.729133217596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45983.729133217596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45983.729133217596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45983.729133217596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45983.729133217596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45983.729133217596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45983.729133217596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45983.729133217596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45983.729133217596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45983.729133217596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45983.729133217596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45983.729133217596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45983.729133217596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45983.729133217596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45983.729133217596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45983.729133217596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45983.729133217596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45983.729133217596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45983.729133217596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45983.729133217596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45983.729133217596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45983.729133217596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45983.729133217596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45983.729133217596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45983.729133217596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45983.729133217596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45983.729133217596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45983.729133217596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45983.729133217596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45983.729133217596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45983.729133217596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45983.729133217596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45983.729133217596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45983.729133217596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45983.729133217596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45983.729133217596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45983.729133217596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45983.729133217596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45983.729133217596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45983.729133217596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45983.729133217596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45983.729133217596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45983.729133217596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45983.729133217596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45983.729133217596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45983.729133217596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45983.729133217596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45983.729133217596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45983.729133217596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45983.729133217596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45983.729133217596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45983.729133217596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45983.729133217596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45983.729133217596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45983.729133217596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45983.729133217596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45983.729133217596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45983.729133217596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45983.729133217596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6"/>
  <sheetViews>
    <sheetView workbookViewId="0">
      <selection activeCell="D9" sqref="D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39111</v>
      </c>
      <c r="B2" s="61" t="str">
        <f>IFERROR(VLOOKUP(D2,DB!A:K,11,0),"")</f>
        <v>R3</v>
      </c>
      <c r="C2" s="18">
        <v>1</v>
      </c>
      <c r="D2" s="18" t="s">
        <v>19782</v>
      </c>
      <c r="E2" s="18" t="s">
        <v>39021</v>
      </c>
      <c r="F2" s="20">
        <v>45983.703587962962</v>
      </c>
      <c r="G2" s="21">
        <f t="shared" ref="G2:G55" ca="1" si="0">IFERROR(NOW()-F2,"-")</f>
        <v>2.5545254633470904E-2</v>
      </c>
      <c r="H2" s="22">
        <v>45983.6640625</v>
      </c>
      <c r="I2" s="19" t="str">
        <f>IFERROR(VLOOKUP(D2,DB!A:F,6,0),"")</f>
        <v>SCECO</v>
      </c>
      <c r="J2" s="18" t="str">
        <f>IFERROR(VLOOKUP(D2,DB!A:G,7,0),"")</f>
        <v>Good</v>
      </c>
      <c r="K2" s="45" t="s">
        <v>39112</v>
      </c>
      <c r="L2" s="23" t="str">
        <f>IFERROR(VLOOKUP(D2,DB!A:I,9,0),"")</f>
        <v>Latis</v>
      </c>
    </row>
    <row r="3" spans="1:13" ht="15" customHeight="1">
      <c r="A3" s="19"/>
      <c r="B3" s="61" t="str">
        <f>IFERROR(VLOOKUP(D3,DB!A:K,11,0),"")</f>
        <v/>
      </c>
      <c r="C3" s="18"/>
      <c r="D3" s="18" t="str">
        <f>IFERROR(VLOOKUP(#REF!,DB!#REF!,7,0),"")</f>
        <v/>
      </c>
      <c r="E3" s="18"/>
      <c r="F3" s="20"/>
      <c r="G3" s="21">
        <f t="shared" ca="1" si="0"/>
        <v>45983.729133217596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45983.729133217596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45983.729133217596</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45983.729133217596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45983.729133217596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45983.729133217596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45983.729133217596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45983.729133217596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45983.729133217596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45983.729133217596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95"/>
      <c r="F13" s="20"/>
      <c r="G13" s="21">
        <f t="shared" ca="1" si="0"/>
        <v>45983.729133217596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45983.729133217596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45983.729133217596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45983.729133217596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45983.729133217596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45983.729133217596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45983.729133217596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45983.729133217596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45983.729133217596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45983.729133217596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45983.729133217596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45983.729133217596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45983.729133217596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45983.729133217596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45983.729133217596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45983.729133217596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45983.729133217596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45983.729133217596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45983.729133217596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45983.729133217596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45983.729133217596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45983.729133217596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45983.729133217596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45983.729133217596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45983.729133217596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45983.729133217596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45983.729133217596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45983.729133217596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45983.729133217596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45983.729133217596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45983.729133217596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45983.729133217596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45983.729133217596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45983.729133217596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45983.729133217596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45983.729133217596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45983.729133217596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45983.729133217596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45983.729133217596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45983.729133217596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45983.729133217596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45983.729133217596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45983.729133217596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ref="G56:G119" ca="1" si="1">IFERROR(NOW()-F56,"-")</f>
        <v>45983.729133217596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45983.729133217596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45983.729133217596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45983.729133217596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45983.729133217596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45983.729133217596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45983.729133217596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45983.729133217596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45983.729133217596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45983.729133217596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45983.729133217596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45983.729133217596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45983.729133217596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45983.729133217596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45983.729133217596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45983.729133217596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45983.729133217596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45983.729133217596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45983.729133217596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45983.729133217596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45983.729133217596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45983.729133217596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45983.729133217596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45983.729133217596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45983.729133217596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45983.729133217596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45983.729133217596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45983.729133217596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45983.729133217596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45983.729133217596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45983.729133217596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45983.729133217596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45983.729133217596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45983.729133217596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45983.729133217596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45983.729133217596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45983.729133217596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45983.729133217596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45983.729133217596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45983.729133217596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45983.729133217596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45983.729133217596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45983.729133217596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45983.729133217596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45983.729133217596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45983.729133217596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45983.729133217596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45983.729133217596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45983.729133217596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45983.729133217596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45983.729133217596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45983.729133217596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45983.729133217596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45983.729133217596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45983.729133217596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45983.729133217596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45983.729133217596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45983.729133217596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45983.729133217596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45983.729133217596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45983.729133217596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45983.729133217596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45983.729133217596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45983.729133217596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ref="G120:G183" ca="1" si="2">IFERROR(NOW()-F120,"-")</f>
        <v>45983.729133217596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45983.729133217596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45983.729133217596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45983.729133217596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45983.729133217596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45983.729133217596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45983.729133217596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45983.729133217596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45983.729133217596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45983.729133217596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45983.729133217596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45983.729133217596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45983.729133217596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45983.729133217596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45983.729133217596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45983.729133217596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45983.729133217596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45983.729133217596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45983.729133217596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45983.729133217596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45983.729133217596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45983.729133217596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45983.729133217596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45983.729133217596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45983.729133217596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45983.729133217596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45983.729133217596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45983.729133217596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45983.729133217596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45983.729133217596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45983.729133217596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45983.729133217596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45983.729133217596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45983.729133217596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45983.729133217596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45983.729133217596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45983.729133217596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45983.729133217596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45983.729133217596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45983.729133217596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45983.729133217596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45983.729133217596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45983.729133217596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45983.729133217596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45983.729133217596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45983.729133217596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45983.729133217596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45983.729133217596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45983.729133217596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45983.729133217596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45983.729133217596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45983.729133217596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45983.729133217596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45983.729133217596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45983.729133217596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45983.729133217596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45983.729133217596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45983.729133217596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45983.729133217596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45983.729133217596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45983.729133217596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45983.729133217596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45983.729133217596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45983.729133217596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ref="G184:G247" ca="1" si="3">IFERROR(NOW()-F184,"-")</f>
        <v>45983.729133217596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45983.729133217596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45983.729133217596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45983.729133217596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45983.729133217596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45983.729133217596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45983.729133217596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45983.729133217596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45983.729133217596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45983.729133217596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45983.729133217596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45983.729133217596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45983.729133217596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45983.729133217596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45983.729133217596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45983.729133217596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45983.729133217596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45983.729133217596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45983.729133217596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45983.729133217596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45983.729133217596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45983.729133217596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45983.729133217596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45983.729133217596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45983.729133217596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45983.729133217596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45983.729133217596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45983.729133217596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45983.729133217596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45983.729133217596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45983.729133217596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45983.729133217596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45983.729133217596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45983.729133217596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45983.729133217596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45983.729133217596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45983.729133217596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45983.729133217596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45983.729133217596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45983.729133217596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45983.729133217596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45983.729133217596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45983.729133217596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45983.729133217596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45983.729133217596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45983.729133217596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45983.729133217596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45983.729133217596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45983.729133217596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45983.729133217596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45983.729133217596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45983.729133217596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45983.729133217596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45983.729133217596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45983.729133217596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45983.729133217596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45983.729133217596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45983.729133217596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45983.729133217596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45983.729133217596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45983.729133217596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45983.729133217596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45983.729133217596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45983.729133217596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ref="G248:G311" ca="1" si="4">IFERROR(NOW()-F248,"-")</f>
        <v>45983.729133217596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45983.729133217596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45983.729133217596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45983.729133217596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45983.729133217596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45983.729133217596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45983.729133217596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45983.729133217596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45983.729133217596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45983.729133217596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45983.729133217596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45983.729133217596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45983.729133217596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45983.729133217596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45983.729133217596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45983.729133217596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45983.729133217596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45983.729133217596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45983.729133217596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45983.729133217596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45983.729133217596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45983.729133217596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45983.729133217596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45983.729133217596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45983.729133217596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45983.729133217596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45983.729133217596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45983.729133217596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45983.729133217596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45983.729133217596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45983.729133217596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45983.729133217596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45983.729133217596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45983.729133217596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45983.729133217596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45983.729133217596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45983.729133217596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45983.729133217596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45983.729133217596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45983.729133217596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45983.729133217596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45983.729133217596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45983.729133217596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45983.729133217596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45983.729133217596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45983.729133217596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45983.729133217596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45983.729133217596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45983.729133217596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45983.729133217596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45983.729133217596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45983.729133217596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45983.729133217596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45983.729133217596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45983.729133217596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45983.729133217596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45983.729133217596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45983.729133217596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45983.729133217596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45983.729133217596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45983.729133217596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45983.729133217596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45983.729133217596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45983.729133217596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ref="G312:G375" ca="1" si="5">IFERROR(NOW()-F312,"-")</f>
        <v>45983.729133217596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45983.729133217596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45983.729133217596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45983.729133217596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45983.729133217596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45983.729133217596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45983.729133217596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45983.729133217596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45983.729133217596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45983.729133217596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45983.729133217596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45983.729133217596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45983.729133217596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45983.729133217596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45983.729133217596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45983.729133217596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45983.729133217596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45983.729133217596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45983.729133217596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45983.729133217596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45983.729133217596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45983.729133217596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45983.729133217596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45983.729133217596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45983.729133217596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45983.729133217596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45983.729133217596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45983.729133217596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45983.729133217596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45983.729133217596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45983.729133217596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45983.729133217596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45983.729133217596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45983.729133217596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45983.729133217596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45983.729133217596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45983.729133217596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45983.729133217596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45983.729133217596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45983.729133217596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45983.729133217596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45983.729133217596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45983.729133217596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45983.729133217596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45983.729133217596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45983.729133217596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45983.729133217596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45983.729133217596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45983.729133217596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45983.729133217596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45983.729133217596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45983.729133217596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45983.729133217596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45983.729133217596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45983.729133217596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45983.729133217596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45983.729133217596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45983.729133217596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45983.729133217596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45983.729133217596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45983.729133217596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45983.729133217596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45983.729133217596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45983.729133217596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ref="G376:G439" ca="1" si="6">IFERROR(NOW()-F376,"-")</f>
        <v>45983.729133217596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45983.729133217596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45983.729133217596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45983.729133217596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45983.729133217596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45983.729133217596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45983.729133217596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45983.729133217596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45983.729133217596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45983.729133217596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45983.729133217596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45983.729133217596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45983.729133217596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45983.729133217596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45983.729133217596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45983.729133217596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45983.729133217596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45983.729133217596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45983.729133217596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45983.729133217596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45983.729133217596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45983.729133217596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45983.729133217596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45983.729133217596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45983.729133217596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45983.729133217596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45983.729133217596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45983.729133217596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45983.729133217596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45983.729133217596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45983.729133217596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45983.729133217596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45983.729133217596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45983.729133217596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45983.729133217596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45983.729133217596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45983.729133217596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45983.729133217596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45983.729133217596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45983.729133217596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45983.729133217596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45983.729133217596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45983.729133217596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45983.729133217596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45983.729133217596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45983.729133217596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45983.729133217596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45983.729133217596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45983.729133217596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45983.729133217596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45983.729133217596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45983.729133217596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45983.729133217596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45983.729133217596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45983.729133217596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45983.729133217596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45983.729133217596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45983.729133217596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45983.729133217596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45983.729133217596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45983.729133217596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45983.729133217596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45983.729133217596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45983.729133217596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ref="G440:G503" ca="1" si="7">IFERROR(NOW()-F440,"-")</f>
        <v>45983.729133217596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45983.729133217596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45983.729133217596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45983.729133217596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45983.729133217596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45983.729133217596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45983.729133217596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45983.729133217596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45983.729133217596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45983.729133217596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45983.729133217596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45983.729133217596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45983.729133217596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45983.729133217596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45983.729133217596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45983.729133217596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45983.729133217596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45983.729133217596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45983.729133217596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45983.729133217596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45983.729133217596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45983.729133217596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45983.729133217596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45983.729133217596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45983.729133217596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45983.729133217596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45983.729133217596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45983.729133217596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45983.729133217596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45983.729133217596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45983.729133217596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45983.729133217596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45983.729133217596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45983.729133217596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45983.729133217596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45983.729133217596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45983.729133217596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45983.729133217596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45983.729133217596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45983.729133217596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45983.729133217596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45983.729133217596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45983.729133217596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45983.729133217596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45983.729133217596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45983.729133217596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45983.729133217596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45983.729133217596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45983.729133217596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45983.729133217596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45983.729133217596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45983.729133217596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45983.729133217596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45983.729133217596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45983.729133217596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45983.729133217596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45983.729133217596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45983.729133217596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45983.729133217596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45983.729133217596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45983.729133217596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45983.729133217596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45983.729133217596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45983.729133217596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ref="G504:G567" ca="1" si="8">IFERROR(NOW()-F504,"-")</f>
        <v>45983.729133217596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45983.729133217596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45983.729133217596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45983.729133217596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45983.729133217596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45983.729133217596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45983.729133217596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45983.729133217596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45983.729133217596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45983.729133217596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45983.729133217596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45983.729133217596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45983.729133217596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45983.729133217596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45983.729133217596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45983.729133217596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45983.729133217596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45983.729133217596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45983.729133217596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45983.729133217596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45983.729133217596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45983.729133217596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45983.729133217596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45983.729133217596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45983.729133217596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45983.729133217596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45983.729133217596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45983.729133217596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45983.729133217596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45983.729133217596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45983.729133217596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45983.729133217596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45983.729133217596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45983.729133217596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45983.729133217596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45983.729133217596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45983.729133217596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45983.729133217596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45983.729133217596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45983.729133217596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45983.729133217596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45983.729133217596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45983.729133217596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45983.729133217596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45983.729133217596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45983.729133217596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45983.729133217596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45983.729133217596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45983.729133217596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45983.729133217596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45983.729133217596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45983.729133217596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45983.729133217596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45983.729133217596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45983.729133217596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45983.729133217596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45983.729133217596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45983.729133217596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45983.729133217596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45983.729133217596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45983.729133217596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45983.729133217596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45983.729133217596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45983.729133217596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ref="G568:G631" ca="1" si="9">IFERROR(NOW()-F568,"-")</f>
        <v>45983.729133217596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45983.729133217596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45983.729133217596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45983.729133217596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45983.729133217596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45983.729133217596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45983.729133217596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45983.729133217596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45983.729133217596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45983.729133217596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45983.729133217596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45983.729133217596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45983.729133217596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45983.729133217596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45983.729133217596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45983.729133217596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45983.729133217596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45983.729133217596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45983.729133217596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45983.729133217596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45983.729133217596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45983.729133217596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45983.729133217596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45983.729133217596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45983.729133217596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45983.729133217596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45983.729133217596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45983.729133217596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45983.729133217596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45983.729133217596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45983.729133217596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45983.729133217596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45983.729133217596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45983.729133217596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45983.729133217596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45983.729133217596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45983.729133217596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45983.729133217596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45983.729133217596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45983.729133217596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45983.729133217596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45983.729133217596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45983.729133217596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45983.729133217596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45983.729133217596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45983.729133217596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45983.729133217596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45983.729133217596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45983.729133217596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45983.729133217596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45983.729133217596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45983.729133217596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45983.729133217596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45983.729133217596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45983.729133217596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45983.729133217596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45983.729133217596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45983.729133217596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45983.729133217596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45983.729133217596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45983.729133217596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45983.729133217596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45983.729133217596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45983.729133217596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ref="G632:G695" ca="1" si="10">IFERROR(NOW()-F632,"-")</f>
        <v>45983.729133217596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45983.729133217596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45983.729133217596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45983.729133217596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45983.729133217596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45983.729133217596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45983.729133217596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45983.729133217596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45983.729133217596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45983.729133217596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45983.729133217596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45983.729133217596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45983.729133217596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45983.729133217596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45983.729133217596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45983.729133217596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45983.729133217596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45983.729133217596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45983.729133217596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45983.729133217596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45983.729133217596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45983.729133217596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45983.729133217596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45983.729133217596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45983.729133217596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45983.729133217596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45983.729133217596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45983.729133217596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45983.729133217596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45983.729133217596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45983.729133217596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45983.729133217596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45983.729133217596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45983.729133217596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45983.729133217596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45983.729133217596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45983.729133217596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45983.729133217596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45983.729133217596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45983.729133217596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45983.729133217596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45983.729133217596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45983.729133217596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45983.729133217596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45983.729133217596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45983.729133217596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45983.729133217596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45983.729133217596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45983.729133217596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45983.729133217596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45983.729133217596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45983.729133217596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45983.729133217596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45983.729133217596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45983.729133217596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45983.729133217596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45983.729133217596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45983.729133217596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45983.729133217596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45983.729133217596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45983.729133217596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45983.729133217596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45983.729133217596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45983.729133217596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ref="G696:G759" ca="1" si="11">IFERROR(NOW()-F696,"-")</f>
        <v>45983.729133217596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45983.729133217596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45983.729133217596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45983.729133217596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45983.729133217596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45983.729133217596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45983.729133217596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45983.729133217596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45983.729133217596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45983.729133217596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45983.729133217596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45983.729133217596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45983.729133217596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45983.729133217596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45983.729133217596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45983.729133217596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45983.729133217596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45983.729133217596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45983.729133217596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45983.729133217596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45983.729133217596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45983.729133217596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45983.729133217596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45983.729133217596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45983.729133217596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45983.729133217596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45983.729133217596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45983.729133217596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45983.729133217596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45983.729133217596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45983.729133217596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45983.729133217596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45983.729133217596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45983.729133217596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45983.729133217596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45983.729133217596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45983.729133217596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45983.729133217596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45983.729133217596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45983.729133217596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45983.729133217596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45983.729133217596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45983.729133217596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45983.729133217596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45983.729133217596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45983.729133217596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45983.729133217596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45983.729133217596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45983.729133217596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45983.729133217596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45983.729133217596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45983.729133217596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45983.729133217596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45983.729133217596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45983.729133217596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45983.729133217596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45983.729133217596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45983.729133217596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45983.729133217596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45983.729133217596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45983.729133217596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45983.729133217596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45983.729133217596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45983.729133217596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ref="G760:G823" ca="1" si="12">IFERROR(NOW()-F760,"-")</f>
        <v>45983.729133217596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45983.729133217596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45983.729133217596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45983.729133217596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45983.729133217596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45983.729133217596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45983.729133217596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45983.729133217596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45983.729133217596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45983.729133217596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45983.729133217596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45983.729133217596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45983.729133217596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45983.729133217596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45983.729133217596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45983.729133217596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45983.729133217596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45983.729133217596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45983.729133217596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45983.729133217596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45983.729133217596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45983.729133217596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45983.729133217596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45983.729133217596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45983.729133217596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45983.729133217596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45983.729133217596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45983.729133217596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45983.729133217596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45983.729133217596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45983.729133217596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45983.729133217596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45983.729133217596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45983.729133217596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45983.729133217596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45983.729133217596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45983.729133217596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45983.729133217596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45983.729133217596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45983.729133217596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45983.729133217596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45983.729133217596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45983.729133217596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45983.729133217596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45983.729133217596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45983.729133217596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45983.729133217596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45983.729133217596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45983.729133217596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45983.729133217596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45983.729133217596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45983.729133217596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45983.729133217596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45983.729133217596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45983.729133217596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45983.729133217596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45983.729133217596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45983.729133217596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45983.729133217596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45983.729133217596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45983.729133217596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45983.729133217596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45983.729133217596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45983.729133217596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ref="G824:G887" ca="1" si="13">IFERROR(NOW()-F824,"-")</f>
        <v>45983.729133217596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45983.729133217596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45983.729133217596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45983.729133217596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45983.729133217596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45983.729133217596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45983.729133217596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45983.729133217596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45983.729133217596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45983.729133217596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45983.729133217596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45983.729133217596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45983.729133217596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45983.729133217596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45983.729133217596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45983.729133217596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45983.729133217596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45983.729133217596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45983.729133217596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45983.729133217596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45983.729133217596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45983.729133217596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45983.729133217596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45983.729133217596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45983.729133217596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45983.729133217596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45983.729133217596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45983.729133217596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45983.729133217596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45983.729133217596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45983.729133217596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45983.729133217596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45983.729133217596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45983.729133217596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45983.729133217596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45983.729133217596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45983.729133217596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45983.729133217596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45983.729133217596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45983.729133217596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45983.729133217596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45983.729133217596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45983.729133217596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45983.729133217596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45983.729133217596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45983.729133217596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45983.729133217596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45983.729133217596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45983.729133217596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45983.729133217596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45983.729133217596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45983.729133217596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45983.729133217596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45983.729133217596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45983.729133217596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45983.729133217596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45983.729133217596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45983.729133217596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45983.729133217596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45983.729133217596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45983.729133217596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45983.729133217596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45983.729133217596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45983.729133217596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ref="G888:G951" ca="1" si="14">IFERROR(NOW()-F888,"-")</f>
        <v>45983.729133217596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45983.729133217596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45983.729133217596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45983.729133217596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45983.729133217596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45983.729133217596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45983.729133217596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45983.729133217596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45983.729133217596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45983.729133217596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45983.729133217596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45983.729133217596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45983.729133217596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45983.729133217596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45983.729133217596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45983.729133217596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45983.729133217596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45983.729133217596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45983.729133217596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45983.729133217596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45983.729133217596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45983.729133217596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45983.729133217596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45983.729133217596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45983.729133217596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45983.729133217596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45983.729133217596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45983.729133217596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45983.729133217596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45983.729133217596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45983.729133217596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45983.729133217596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45983.729133217596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45983.729133217596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45983.729133217596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45983.729133217596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45983.729133217596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45983.729133217596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45983.729133217596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45983.729133217596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45983.729133217596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45983.729133217596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45983.729133217596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45983.729133217596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45983.729133217596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45983.729133217596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45983.729133217596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45983.729133217596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45983.729133217596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45983.729133217596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45983.729133217596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45983.729133217596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45983.729133217596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45983.729133217596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45983.729133217596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45983.729133217596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45983.729133217596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45983.729133217596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45983.729133217596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45983.729133217596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45983.729133217596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45983.729133217596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45983.729133217596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45983.729133217596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ref="G952:G966" ca="1" si="15">IFERROR(NOW()-F952,"-")</f>
        <v>45983.729133217596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45983.729133217596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45983.729133217596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45983.729133217596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45983.729133217596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45983.729133217596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45983.729133217596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45983.729133217596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45983.729133217596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45983.729133217596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45983.729133217596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45983.729133217596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45983.729133217596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45983.729133217596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45983.729133217596</v>
      </c>
      <c r="H966" s="22"/>
      <c r="I966" s="19" t="str">
        <f>IFERROR(VLOOKUP(D966,DB!A:F,6,0),"")</f>
        <v/>
      </c>
      <c r="J966" s="18" t="str">
        <f>IFERROR(VLOOKUP(D966,DB!A:G,7,0),"")</f>
        <v/>
      </c>
      <c r="K966" s="45"/>
      <c r="L966" s="23" t="str">
        <f>IFERROR(VLOOKUP(D966,DB!A:I,9,0),"")</f>
        <v/>
      </c>
    </row>
  </sheetData>
  <dataValidations count="2">
    <dataValidation allowBlank="1" showInputMessage="1" showErrorMessage="1" sqref="E1" xr:uid="{5914219A-CB83-432D-936A-CC0CB6F3982A}"/>
    <dataValidation type="list" allowBlank="1" showInputMessage="1" showErrorMessage="1" sqref="E2:E9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280.24841562499932</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4</v>
      </c>
      <c r="D3" s="91" t="s">
        <v>31833</v>
      </c>
      <c r="E3" s="94" t="s">
        <v>39106</v>
      </c>
      <c r="F3" s="95">
        <v>45983.706423611111</v>
      </c>
      <c r="G3" s="96">
        <f t="shared" ref="G3:G4" ca="1" si="0">IFERROR(NOW()-F3,"")</f>
        <v>2.2709606484568212E-2</v>
      </c>
      <c r="H3" s="95">
        <v>45983.698784722219</v>
      </c>
      <c r="I3" s="113" t="str">
        <f>IFERROR(VLOOKUP(D3,DB!A:F,6,0),"")</f>
        <v>SCECO</v>
      </c>
      <c r="J3" s="113" t="str">
        <f>IFERROR(VLOOKUP(D3,DB!A:G,7,0),"")</f>
        <v>Vandalized</v>
      </c>
      <c r="K3" s="97" t="s">
        <v>39116</v>
      </c>
      <c r="L3" s="91" t="str">
        <f>IFERROR(VLOOKUP(D3,DB!A:I,9,0),"")</f>
        <v>Latis</v>
      </c>
    </row>
    <row r="4" spans="1:16" ht="15" customHeight="1">
      <c r="A4" s="113"/>
      <c r="B4" s="113" t="str">
        <f>IFERROR(VLOOKUP(D4,DB!A:K,11,0),"")</f>
        <v/>
      </c>
      <c r="C4" s="93"/>
      <c r="D4" s="91"/>
      <c r="E4" s="94"/>
      <c r="F4" s="95"/>
      <c r="G4" s="96">
        <f t="shared" ca="1" si="0"/>
        <v>45983.729133217596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ref="G5:G68" ca="1" si="1">IFERROR(NOW()-F5,"")</f>
        <v>45983.729133217596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45983.729133217596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45983.729133217596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45983.729133217596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45983.729133217596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45983.729133217596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45983.729133217596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45983.729133217596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45983.729133217596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45983.729133217596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45983.729133217596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45983.729133217596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45983.729133217596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45983.729133217596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45983.729133217596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45983.729133217596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45983.729133217596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45983.729133217596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45983.729133217596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45983.729133217596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45983.729133217596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45983.729133217596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45983.729133217596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45983.729133217596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45983.729133217596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45983.729133217596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45983.729133217596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45983.729133217596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45983.729133217596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45983.729133217596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45983.729133217596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45983.729133217596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45983.729133217596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45983.729133217596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45983.729133217596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45983.729133217596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45983.729133217596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45983.729133217596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45983.729133217596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45983.729133217596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45983.729133217596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45983.729133217596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45983.729133217596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45983.729133217596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45983.729133217596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45983.729133217596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45983.729133217596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45983.729133217596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45983.729133217596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45983.729133217596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45983.729133217596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45983.729133217596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45983.729133217596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45983.729133217596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45983.729133217596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45983.729133217596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45983.729133217596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45983.729133217596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45983.729133217596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45983.729133217596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45983.729133217596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45983.729133217596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45983.729133217596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45983.729133217596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45983.729133217596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45983.729133217596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45983.729133217596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45983.729133217596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45983.729133217596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45983.729133217596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45983.729133217596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45983.729133217596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45983.729133217596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45983.729133217596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45983.729133217596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45983.729133217596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45983.729133217596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45983.729133217596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45983.729133217596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45983.729133217596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45983.729133217596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45983.729133217596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45983.729133217596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45983.729133217596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45983.729133217596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45983.729133217596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45983.729133217596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45983.729133217596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45983.729133217596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45983.729133217596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45983.729133217596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45983.729133217596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45983.729133217596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45983.729133217596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45983.729133217596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45983.729133217596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45983.729133217596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45983.729133217596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45983.729133217596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45983.729133217596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45983.729133217596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45983.729133217596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45983.729133217596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45983.729133217596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45983.729133217596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45983.729133217596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45983.729133217596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45983.729133217596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45983.729133217596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45983.729133217596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45983.729133217596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45983.729133217596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45983.729133217596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45983.729133217596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45983.729133217596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45983.729133217596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45983.729133217596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45983.729133217596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45983.729133217596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45983.729133217596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45983.729133217596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45983.729133217596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45983.729133217596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45983.729133217596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45983.729133217596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45983.729133217596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45983.729133217596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45983.729133217596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45983.729133217596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45983.729133217596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45983.729133217596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45983.729133217596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45983.729133217596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45983.729133217596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45983.729133217596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45983.729133217596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45983.729133217596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45983.729133217596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45983.729133217596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45983.729133217596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45983.729133217596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45983.729133217596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45983.729133217596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45983.729133217596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45983.729133217596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45983.729133217596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45983.729133217596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45983.729133217596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45983.729133217596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45983.729133217596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45983.729133217596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45983.729133217596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45983.729133217596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45983.729133217596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45983.729133217596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45983.729133217596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45983.729133217596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45983.729133217596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45983.729133217596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45983.729133217596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45983.729133217596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45983.729133217596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45983.729133217596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45983.729133217596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45983.729133217596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45983.729133217596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45983.729133217596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45983.729133217596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45983.729133217596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45983.729133217596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45983.729133217596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45983.729133217596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45983.729133217596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45983.729133217596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45983.729133217596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45983.729133217596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45983.729133217596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45983.729133217596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45983.729133217596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45983.729133217596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45983.729133217596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45983.729133217596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45983.729133217596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45983.729133217596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45983.729133217596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45983.729133217596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45983.729133217596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45983.729133217596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45983.729133217596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45983.729133217596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45983.729133217596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45983.729133217596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45983.729133217596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45983.729133217596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45983.729133217596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45983.729133217596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45983.729133217596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45983.729133217596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45983.729133217596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45983.729133217596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45983.729133217596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45983.729133217596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45983.729133217596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45983.729133217596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45983.729133217596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45983.729133217596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45983.729133217596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45983.729133217596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45983.729133217596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45983.729133217596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45983.729133217596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45983.729133217596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45983.729133217596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45983.729133217596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45983.729133217596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45983.729133217596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45983.729133217596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45983.729133217596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45983.729133217596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45983.729133217596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45983.729133217596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45983.729133217596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45983.729133217596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45983.729133217596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45983.729133217596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45983.729133217596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45983.729133217596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45983.729133217596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45983.729133217596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45983.729133217596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45983.729133217596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45983.729133217596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45983.729133217596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45983.729133217596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45983.729133217596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45983.729133217596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45983.729133217596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45983.729133217596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45983.729133217596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45983.729133217596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45983.729133217596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45983.729133217596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45983.729133217596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45983.729133217596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45983.729133217596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45983.729133217596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45983.729133217596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45983.729133217596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45983.729133217596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45983.729133217596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45983.729133217596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45983.729133217596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45983.729133217596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45983.729133217596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45983.729133217596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45983.729133217596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45983.729133217596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45983.729133217596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45983.729133217596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45983.729133217596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45983.729133217596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45983.729133217596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45983.729133217596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45983.729133217596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45983.729133217596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45983.729133217596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45983.729133217596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45983.729133217596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45983.729133217596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45983.729133217596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45983.729133217596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45983.729133217596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45983.729133217596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45983.729133217596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45983.729133217596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45983.729133217596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45983.729133217596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45983.729133217596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45983.729133217596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45983.729133217596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45983.729133217596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45983.729133217596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45983.729133217596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45983.729133217596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45983.729133217596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45983.729133217596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45983.729133217596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45983.729133217596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45983.729133217596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45983.729133217596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45983.729133217596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45983.729133217596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45983.729133217596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45983.729133217596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45983.729133217596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45983.729133217596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45983.729133217596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45983.729133217596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45983.729133217596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45983.729133217596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45983.729133217596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45983.729133217596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45983.729133217596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45983.729133217596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45983.729133217596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45983.729133217596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45983.729133217596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45983.729133217596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45983.729133217596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45983.729133217596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45983.729133217596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45983.729133217596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45983.729133217596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45983.729133217596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45983.729133217596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45983.729133217596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45983.729133217596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45983.729133217596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45983.729133217596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45983.729133217596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88" ca="1" si="6">IFERROR(NOW()-F325,"")</f>
        <v>45983.729133217596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45983.729133217596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45983.729133217596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45983.729133217596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45983.729133217596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45983.729133217596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45983.729133217596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45983.729133217596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45983.729133217596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45983.729133217596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45983.729133217596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45983.729133217596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45983.729133217596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45983.729133217596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45983.729133217596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45983.729133217596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45983.729133217596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45983.729133217596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45983.729133217596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45983.729133217596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45983.729133217596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45983.729133217596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45983.729133217596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45983.729133217596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45983.729133217596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45983.729133217596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45983.729133217596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45983.729133217596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45983.729133217596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45983.729133217596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45983.729133217596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45983.729133217596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45983.729133217596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45983.729133217596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45983.729133217596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45983.729133217596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45983.729133217596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45983.729133217596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45983.729133217596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45983.729133217596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45983.729133217596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45983.729133217596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45983.729133217596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45983.729133217596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45983.729133217596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45983.729133217596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45983.729133217596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45983.729133217596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45983.729133217596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45983.729133217596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45983.729133217596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45983.729133217596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45983.729133217596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45983.729133217596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45983.729133217596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45983.729133217596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45983.729133217596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45983.729133217596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45983.729133217596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45983.729133217596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45983.729133217596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45983.729133217596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45983.729133217596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45983.729133217596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ref="G389:G434" ca="1" si="7">IFERROR(NOW()-F389,"")</f>
        <v>45983.729133217596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45983.729133217596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45983.729133217596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45983.729133217596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45983.729133217596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45983.729133217596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45983.729133217596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45983.729133217596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45983.729133217596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45983.729133217596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45983.729133217596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45983.729133217596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45983.729133217596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45983.729133217596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45983.729133217596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45983.729133217596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45983.729133217596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45983.729133217596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45983.729133217596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45983.729133217596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45983.729133217596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45983.729133217596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45983.729133217596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45983.729133217596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45983.729133217596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45983.729133217596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45983.729133217596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45983.729133217596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45983.729133217596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45983.729133217596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45983.729133217596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45983.729133217596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45983.729133217596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45983.729133217596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45983.729133217596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45983.729133217596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45983.729133217596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45983.729133217596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45983.729133217596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45983.729133217596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45983.729133217596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45983.729133217596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45983.729133217596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45983.729133217596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45983.729133217596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45983.729133217596</v>
      </c>
      <c r="H434" s="95"/>
      <c r="I434" s="113" t="str">
        <f>IFERROR(VLOOKUP(D434,DB!A:F,6,0),"")</f>
        <v/>
      </c>
      <c r="J434" s="113" t="str">
        <f>IFERROR(VLOOKUP(D434,DB!A:G,7,0),"")</f>
        <v/>
      </c>
      <c r="K434" s="97"/>
      <c r="L434" s="91" t="str">
        <f>IFERROR(VLOOKUP(D434,DB!A:I,9,0),"")</f>
        <v/>
      </c>
    </row>
  </sheetData>
  <dataValidations count="2">
    <dataValidation allowBlank="1" showInputMessage="1" showErrorMessage="1" sqref="E1" xr:uid="{A4F81451-56CC-4543-9497-104C4E44EE4B}"/>
    <dataValidation type="list" allowBlank="1" showInputMessage="1" showErrorMessage="1" sqref="E2:E4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91.897073032407206</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57.540255902778881</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35.068022106483113</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6.2143299768576981</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2.3558346064819489</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0.9605799768542056</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s="109"/>
      <c r="E8" s="109"/>
      <c r="F8" s="109"/>
      <c r="G8" s="111">
        <f ca="1">IFERROR(NOW()-F8,"")</f>
        <v>45983.729133217596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45983.729133217596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45983.729133217596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45983.729133217596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45983.729133217596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45983.729133217596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45983.729133217596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45983.729133217596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45983.729133217596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45983.729133217596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45983.729133217596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45983.729133217596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45983.729133217596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45983.729133217596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45983.729133217596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45983.729133217596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45983.729133217596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45983.729133217596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45983.729133217596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45983.729133217596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45983.729133217596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45983.729133217596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45983.729133217596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45983.729133217596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45983.729133217596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45983.729133217596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45983.729133217596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45983.729133217596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45983.729133217596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45983.729133217596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45983.729133217596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45983.729133217596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45983.729133217596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45983.729133217596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45983.729133217596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45983.729133217596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45983.729133217596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45983.729133217596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45983.729133217596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45983.729133217596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45983.729133217596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45983.729133217596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45983.729133217596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45983.729133217596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45983.729133217596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45983.729133217596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45983.729133217596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45983.729133217596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45983.729133217596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45983.729133217596</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45983.729133217596</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45983.729133217596</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45983.729133217596</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45983.729133217596</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45983.729133217596</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45983.729133217596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45983.729133217596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45983.729133217596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45983.729133217596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45983.729133217596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45983.729133217596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45983.729133217596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45983.729133217596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45983.729133217596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45983.729133217596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45983.729133217596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45983.729133217596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45983.729133217596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45983.729133217596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45983.729133217596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45983.729133217596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45983.729133217596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45983.729133217596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45983.729133217596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45983.729133217596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45983.729133217596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45983.729133217596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45983.729133217596</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
  <sheetViews>
    <sheetView tabSelected="1" workbookViewId="0">
      <selection activeCell="K5" sqref="K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09" t="s">
        <v>39129</v>
      </c>
      <c r="B2" s="119" t="str">
        <f>IFERROR(VLOOKUP(D2,DB!A:K,11,0),"")</f>
        <v>R6</v>
      </c>
      <c r="C2" s="120">
        <v>2</v>
      </c>
      <c r="D2" s="119" t="s">
        <v>38954</v>
      </c>
      <c r="E2" s="109" t="s">
        <v>39021</v>
      </c>
      <c r="F2"/>
      <c r="G2" s="75">
        <f ca="1">IFERROR(NOW()-F2,"-")</f>
        <v>45983.729133217596</v>
      </c>
      <c r="H2" s="121"/>
      <c r="I2" s="119" t="str">
        <f>IFERROR(VLOOKUP(D2,DB!A:F,6,0),"")</f>
        <v>SCECO</v>
      </c>
      <c r="J2" s="119" t="str">
        <f>IFERROR(VLOOKUP(D2,DB!A:G,7,0),"")</f>
        <v>Vandalized</v>
      </c>
      <c r="K2" s="122" t="s">
        <v>39130</v>
      </c>
      <c r="L2" s="123" t="str">
        <f>IFERROR(VLOOKUP(D2,DB!A:I,9,0),"")</f>
        <v>Latis</v>
      </c>
    </row>
    <row r="3" spans="1:16382" ht="31.5" customHeight="1">
      <c r="A3" s="118"/>
      <c r="B3" s="119" t="str">
        <f>IFERROR(VLOOKUP(D3,DB!A:K,11,0),"")</f>
        <v/>
      </c>
      <c r="C3" s="120"/>
      <c r="D3" s="119"/>
      <c r="E3" s="109"/>
      <c r="F3" s="121"/>
      <c r="G3" s="104">
        <f ca="1">IFERROR(NOW()-F3,"-")</f>
        <v>45983.729133217596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ref="G4:G14" ca="1" si="0">IFERROR(NOW()-F4,"-")</f>
        <v>45983.729133217596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45983.729133217596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45983.729133217596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45983.729133217596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45983.729133217596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45983.729133217596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45983.729133217596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45983.729133217596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45983.729133217596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45983.729133217596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45983.729133217596</v>
      </c>
      <c r="H14" s="121"/>
      <c r="I14" s="119" t="str">
        <f>IFERROR(VLOOKUP(D14,DB!A:F,6,0),"")</f>
        <v/>
      </c>
      <c r="J14" s="119" t="str">
        <f>IFERROR(VLOOKUP(D14,DB!A:G,7,0),"")</f>
        <v/>
      </c>
      <c r="K14" s="122"/>
      <c r="L14" s="123" t="str">
        <f>IFERROR(VLOOKUP(D14,DB!A:I,9,0),"")</f>
        <v/>
      </c>
    </row>
  </sheetData>
  <dataValidations count="2">
    <dataValidation allowBlank="1" showInputMessage="1" showErrorMessage="1" sqref="E1" xr:uid="{9E1BC488-8814-4F8A-8DBE-742B3278AB71}"/>
    <dataValidation type="list" allowBlank="1" showInputMessage="1" showErrorMessage="1" sqref="E2:E1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2025-11-22T14:32:01Z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